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P:\08-Callcenter\0_LISTINI AGGIORNATI\2023\12. Dicembre\"/>
    </mc:Choice>
  </mc:AlternateContent>
  <xr:revisionPtr revIDLastSave="0" documentId="13_ncr:1_{24C968CA-5AEF-4C49-BEF7-05696E98A6BA}" xr6:coauthVersionLast="47" xr6:coauthVersionMax="47" xr10:uidLastSave="{00000000-0000-0000-0000-000000000000}"/>
  <bookViews>
    <workbookView xWindow="-120" yWindow="-120" windowWidth="29040" windowHeight="15840" xr2:uid="{1BBFC735-9566-4124-B21C-0E2F574F92D3}"/>
  </bookViews>
  <sheets>
    <sheet name="Catalogo DICEMBRE 2023" sheetId="1" r:id="rId1"/>
  </sheets>
  <definedNames>
    <definedName name="_xlnm._FilterDatabase" localSheetId="0" hidden="1">'Catalogo DICEMBRE 2023'!$A$8:$M$51</definedName>
    <definedName name="_xlnm.Print_Area" localSheetId="0">'Catalogo DICEMBRE 2023'!$A$1:$M$422</definedName>
    <definedName name="Print_Area" localSheetId="0">'Catalogo DICEMBRE 2023'!$A$1:$M$262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2" i="1" l="1"/>
  <c r="L100" i="1"/>
  <c r="D58" i="1" l="1"/>
  <c r="G58" i="1" s="1"/>
  <c r="E24" i="1"/>
  <c r="D116" i="1"/>
  <c r="E112" i="1"/>
  <c r="G112" i="1"/>
  <c r="I112" i="1"/>
  <c r="J50" i="1"/>
  <c r="I50" i="1"/>
  <c r="E50" i="1"/>
  <c r="I49" i="1"/>
  <c r="G49" i="1"/>
  <c r="E49" i="1"/>
  <c r="E48" i="1"/>
  <c r="E58" i="1" l="1"/>
  <c r="E64" i="1" l="1"/>
  <c r="E111" i="1" l="1"/>
  <c r="I111" i="1"/>
  <c r="K111" i="1" s="1"/>
  <c r="J111" i="1"/>
  <c r="L111" i="1" s="1"/>
  <c r="I18" i="1"/>
  <c r="G18" i="1"/>
  <c r="E18" i="1"/>
  <c r="K96" i="1"/>
  <c r="K38" i="1" l="1"/>
  <c r="I38" i="1"/>
  <c r="G38" i="1"/>
  <c r="E38" i="1"/>
  <c r="G46" i="1" l="1"/>
  <c r="I9" i="1"/>
  <c r="E65" i="1"/>
  <c r="I104" i="1"/>
  <c r="E94" i="1"/>
  <c r="H41" i="1" l="1"/>
  <c r="J41" i="1" s="1"/>
  <c r="L41" i="1" s="1"/>
  <c r="E41" i="1"/>
  <c r="G41" i="1" s="1"/>
  <c r="I41" i="1" s="1"/>
  <c r="K41" i="1" s="1"/>
  <c r="I14" i="1"/>
  <c r="G14" i="1"/>
  <c r="D42" i="1"/>
  <c r="E42" i="1" s="1"/>
  <c r="E71" i="1" l="1"/>
  <c r="I63" i="1" l="1"/>
  <c r="G63" i="1"/>
  <c r="G55" i="1" l="1"/>
  <c r="E55" i="1"/>
  <c r="E109" i="1" l="1"/>
  <c r="E103" i="1"/>
  <c r="E13" i="1" l="1"/>
  <c r="G60" i="1"/>
  <c r="E93" i="1" l="1"/>
  <c r="G78" i="1" l="1"/>
  <c r="E78" i="1"/>
  <c r="G101" i="1"/>
  <c r="E101" i="1"/>
  <c r="I44" i="1"/>
  <c r="G44" i="1"/>
  <c r="E44" i="1"/>
  <c r="G10" i="1" l="1"/>
  <c r="E10" i="1"/>
  <c r="E63" i="1" l="1"/>
  <c r="E62" i="1"/>
  <c r="E46" i="1"/>
  <c r="L99" i="1" l="1"/>
  <c r="K99" i="1"/>
  <c r="E99" i="1"/>
  <c r="I98" i="1"/>
  <c r="G98" i="1"/>
  <c r="E98" i="1"/>
  <c r="I96" i="1"/>
  <c r="G96" i="1"/>
  <c r="E96" i="1"/>
  <c r="E28" i="1"/>
  <c r="E25" i="1"/>
  <c r="G21" i="1"/>
  <c r="E21" i="1"/>
  <c r="E51" i="1"/>
  <c r="G51" i="1"/>
  <c r="D80" i="1" l="1"/>
  <c r="D74" i="1"/>
  <c r="D33" i="1"/>
  <c r="G84" i="1" l="1"/>
  <c r="E84" i="1"/>
  <c r="G83" i="1"/>
  <c r="E83" i="1"/>
  <c r="G76" i="1"/>
  <c r="E76" i="1"/>
  <c r="G80" i="1"/>
  <c r="E43" i="1"/>
  <c r="I108" i="1" l="1"/>
  <c r="K108" i="1" s="1"/>
  <c r="H108" i="1"/>
  <c r="J108" i="1" s="1"/>
  <c r="L108" i="1" s="1"/>
  <c r="E108" i="1"/>
  <c r="E69" i="1"/>
  <c r="G69" i="1"/>
  <c r="I69" i="1"/>
  <c r="E54" i="1"/>
  <c r="I70" i="1"/>
  <c r="G67" i="1"/>
  <c r="I20" i="1"/>
  <c r="G17" i="1"/>
  <c r="E35" i="1"/>
  <c r="I36" i="1" l="1"/>
  <c r="G36" i="1"/>
  <c r="E36" i="1"/>
  <c r="E67" i="1" l="1"/>
  <c r="I47" i="1" l="1"/>
  <c r="G47" i="1"/>
  <c r="E30" i="1"/>
  <c r="G30" i="1"/>
  <c r="I60" i="1"/>
  <c r="E60" i="1"/>
  <c r="G20" i="1"/>
  <c r="E20" i="1"/>
  <c r="I100" i="1" l="1"/>
  <c r="K100" i="1" s="1"/>
  <c r="G100" i="1"/>
  <c r="E82" i="1"/>
  <c r="E59" i="1"/>
  <c r="E47" i="1"/>
  <c r="E107" i="1"/>
  <c r="G104" i="1" l="1"/>
  <c r="G81" i="1"/>
  <c r="I33" i="1"/>
  <c r="E14" i="1" l="1"/>
  <c r="I79" i="1"/>
  <c r="G79" i="1"/>
  <c r="E79" i="1"/>
  <c r="G29" i="1"/>
  <c r="I29" i="1" s="1"/>
  <c r="E11" i="1"/>
  <c r="E95" i="1"/>
  <c r="E37" i="1"/>
  <c r="D87" i="1"/>
  <c r="G68" i="1"/>
  <c r="E110" i="1"/>
  <c r="E104" i="1"/>
  <c r="E100" i="1"/>
  <c r="E92" i="1"/>
  <c r="E91" i="1"/>
  <c r="E81" i="1"/>
  <c r="E80" i="1"/>
  <c r="G77" i="1"/>
  <c r="E77" i="1"/>
  <c r="G75" i="1"/>
  <c r="E75" i="1"/>
  <c r="G74" i="1"/>
  <c r="E74" i="1"/>
  <c r="G70" i="1"/>
  <c r="E70" i="1"/>
  <c r="E61" i="1"/>
  <c r="G53" i="1"/>
  <c r="E53" i="1"/>
  <c r="G52" i="1"/>
  <c r="E52" i="1"/>
  <c r="I34" i="1"/>
  <c r="G34" i="1"/>
  <c r="E34" i="1"/>
  <c r="G33" i="1"/>
  <c r="E33" i="1"/>
  <c r="E31" i="1"/>
  <c r="J29" i="1"/>
  <c r="E29" i="1"/>
  <c r="G26" i="1"/>
  <c r="E26" i="1"/>
  <c r="J19" i="1"/>
  <c r="E19" i="1"/>
  <c r="E17" i="1"/>
  <c r="I16" i="1"/>
  <c r="G16" i="1"/>
  <c r="E16" i="1"/>
  <c r="E15" i="1"/>
  <c r="I12" i="1"/>
  <c r="G12" i="1"/>
  <c r="E12" i="1"/>
  <c r="G9" i="1"/>
  <c r="E9" i="1"/>
  <c r="E87" i="1" l="1"/>
  <c r="G85" i="1"/>
  <c r="I85" i="1"/>
  <c r="E66" i="1"/>
  <c r="G66" i="1"/>
  <c r="G87" i="1"/>
  <c r="E85" i="1"/>
  <c r="E68" i="1"/>
</calcChain>
</file>

<file path=xl/sharedStrings.xml><?xml version="1.0" encoding="utf-8"?>
<sst xmlns="http://schemas.openxmlformats.org/spreadsheetml/2006/main" count="1119" uniqueCount="867">
  <si>
    <t>CODICE</t>
  </si>
  <si>
    <t>PRODOTTO</t>
  </si>
  <si>
    <t>PP Deivato</t>
  </si>
  <si>
    <t>Prezzo Cessione</t>
  </si>
  <si>
    <t>Sconto</t>
  </si>
  <si>
    <t>ADALAT CRONO*14CPR 30MG RM</t>
  </si>
  <si>
    <t>ATARAX 20 CPR RIV 25MG</t>
  </si>
  <si>
    <t>AUGMENTIN*12CPR RIV 875MG+125MG</t>
  </si>
  <si>
    <t>AVAMYS*SPRAY NAS 60D 27,5MCG</t>
  </si>
  <si>
    <t xml:space="preserve">BACTROBAN NASALE*UNG 3G 2%	</t>
  </si>
  <si>
    <t>CIPRALEX*28 CPR RIV 10 MG</t>
  </si>
  <si>
    <t>CIPROXIN*6CPR RIV 500MG</t>
  </si>
  <si>
    <t>CONGESCOR*28CPR 2,5MG</t>
  </si>
  <si>
    <t>DENIBAN*12CPR 50MG</t>
  </si>
  <si>
    <t>DEPAKIN*CHRONO 30CPR 500MG RP</t>
  </si>
  <si>
    <t>DIAMICRON*30CPR 60MG RM</t>
  </si>
  <si>
    <t>DIOSMECTAL OS SOSP 30BUSTE 3G</t>
  </si>
  <si>
    <t>DIPROSALIC*UNG 30G 0.05%+3%</t>
  </si>
  <si>
    <t>FASTUM GEL 60G 2.5%</t>
  </si>
  <si>
    <t>GENTALYN BETA*CR 30G 0,1%+0,1%</t>
  </si>
  <si>
    <t>IBUSTRIN*30CPR 200MG</t>
  </si>
  <si>
    <t>LACIPIL*28CPR RIV DIV 4MG</t>
  </si>
  <si>
    <t>LYRICA*14CPS 25MG</t>
  </si>
  <si>
    <t>LYRICA*56CPS 150MG</t>
  </si>
  <si>
    <t>LYRICA*56CPS 75MG</t>
  </si>
  <si>
    <t>LYRICA*14CPS 75MG</t>
  </si>
  <si>
    <t>MOTILIUM*30CPR RIV 10MG</t>
  </si>
  <si>
    <t>NAPRILENE*14CPR 20MG</t>
  </si>
  <si>
    <t>NASONEX*SPRAY NAS 60D 50MCG</t>
  </si>
  <si>
    <t>NORLEVO*1CPR 1,5MG</t>
  </si>
  <si>
    <t>NOVONORM*90CPR 0,5MG</t>
  </si>
  <si>
    <t>PLAVIX*28CPR RIV 75MG</t>
  </si>
  <si>
    <t>VASORETIC*14CPR 20MG+12,5MG</t>
  </si>
  <si>
    <t>AGO BD MICROFINE G31 5MM 100PZ</t>
  </si>
  <si>
    <t>AGO BD MICROFINE G31 8MM 100PZ</t>
  </si>
  <si>
    <t>FEXALLEGRA*10CPR RIV 120 MG</t>
  </si>
  <si>
    <t>IMODIUM*12CPR OROSOL 2MG</t>
  </si>
  <si>
    <t>TRAVELGUM*10GOMME MAST 20MG</t>
  </si>
  <si>
    <t>VOLTAREN EMULGEL*GEL 100G 1%</t>
  </si>
  <si>
    <t>YASMIN*21CPR RIV 3MG+0,03MG</t>
  </si>
  <si>
    <t>MINESSE*28CPR 60MCG+15MCG</t>
  </si>
  <si>
    <t>ZIRTEC*OS GTT FL 20ML 10MG/ML</t>
  </si>
  <si>
    <t>XENICAL*BLIST 84CPS 120MG</t>
  </si>
  <si>
    <t>ELOCON*CREMA 30G 0,1%</t>
  </si>
  <si>
    <t>CATIONORM MULTI GOCCE 10 ML</t>
  </si>
  <si>
    <t>Da 6 pezzi</t>
  </si>
  <si>
    <t>Da 11 pezzi</t>
  </si>
  <si>
    <t>Da 21 pezzi</t>
  </si>
  <si>
    <t>Quantità</t>
  </si>
  <si>
    <t>Da 1 pezzo</t>
  </si>
  <si>
    <t>OPTIVE FUSION 10 ML</t>
  </si>
  <si>
    <t>GARZA JELONET 10 X 10 CM 10 BUSTE</t>
  </si>
  <si>
    <t>CYMBALTA*28CPS 60MG</t>
  </si>
  <si>
    <t>PANTORC*14CPR GASTR 20MG</t>
  </si>
  <si>
    <t>DITROPAN*30CPR 5MG</t>
  </si>
  <si>
    <t>LANSOX*14CPS 15MG</t>
  </si>
  <si>
    <t>g</t>
  </si>
  <si>
    <t>DIFFERIN*GEL 30G 0,1%</t>
  </si>
  <si>
    <t>EFEXOR*14CPS 75MG RP</t>
  </si>
  <si>
    <t>LEXOTAN*20CPR 1,5MG</t>
  </si>
  <si>
    <t>CIALIS*8CPR RIV 20MG</t>
  </si>
  <si>
    <t>COVERSYL*FL 30CPR RIV 5MG</t>
  </si>
  <si>
    <t>DULCOLAX*40CPR RIV 5MG</t>
  </si>
  <si>
    <t xml:space="preserve">AROMASIN*30CPR RIV 25MG </t>
  </si>
  <si>
    <t>MOVICOL SENZA AROMA*20BUST 13,7 GR</t>
  </si>
  <si>
    <t>COEFFERALGAN*16CPR EFF500+30MG</t>
  </si>
  <si>
    <t>THEALOZ DUO 15ML</t>
  </si>
  <si>
    <t>ENTEROGERMINA*OS 10FL 2MLD/5ML</t>
  </si>
  <si>
    <t xml:space="preserve">BELARA*21CPR RIV 2MG+0,03MG </t>
  </si>
  <si>
    <t>COVERSYL*FL 30CPR RIV 10MG</t>
  </si>
  <si>
    <t>SIBILLA*21CPR RIV 2MG+0,03 MG</t>
  </si>
  <si>
    <t>*044052013*</t>
  </si>
  <si>
    <t>*	045700010	*</t>
  </si>
  <si>
    <t>*	042214015	*</t>
  </si>
  <si>
    <t>*	039785050	*</t>
  </si>
  <si>
    <t>*	039785100	*</t>
  </si>
  <si>
    <t>*	039785062	*</t>
  </si>
  <si>
    <t>*	041434022	*</t>
  </si>
  <si>
    <t>*	049433016	*</t>
  </si>
  <si>
    <t>*	042950016	*</t>
  </si>
  <si>
    <t>*	049463019	*</t>
  </si>
  <si>
    <t>*	042791018	*</t>
  </si>
  <si>
    <t>*	045337019	*</t>
  </si>
  <si>
    <t>*	044941019	*</t>
  </si>
  <si>
    <t>*	043651025	*</t>
  </si>
  <si>
    <t>*	041247014	*</t>
  </si>
  <si>
    <t>*	044382012	*</t>
  </si>
  <si>
    <t>*	044382024	*</t>
  </si>
  <si>
    <t>*	047516012	*</t>
  </si>
  <si>
    <t>*	046352011	*</t>
  </si>
  <si>
    <t>*	043718042	*</t>
  </si>
  <si>
    <t>*	045637016	*</t>
  </si>
  <si>
    <t>*	049384011	*</t>
  </si>
  <si>
    <t>*	041669019	*</t>
  </si>
  <si>
    <t>*	039821018	*</t>
  </si>
  <si>
    <t>*	045859016	*</t>
  </si>
  <si>
    <t>*	049434018	*</t>
  </si>
  <si>
    <t>*	044847022	*</t>
  </si>
  <si>
    <t>*	041973013	*</t>
  </si>
  <si>
    <t>*	041422015	*</t>
  </si>
  <si>
    <t>*	042938011	*</t>
  </si>
  <si>
    <t>*	042211019	*</t>
  </si>
  <si>
    <t>*	043630021	*</t>
  </si>
  <si>
    <t>*	047390024	*</t>
  </si>
  <si>
    <t>*	045402043	*</t>
  </si>
  <si>
    <t>*	045402017	*</t>
  </si>
  <si>
    <t>*	045402029	*</t>
  </si>
  <si>
    <t>*	045402031	*</t>
  </si>
  <si>
    <t>*	041423017	*</t>
  </si>
  <si>
    <t>*	041424019	*</t>
  </si>
  <si>
    <t>*	046974010	*</t>
  </si>
  <si>
    <t>*	041750023	*</t>
  </si>
  <si>
    <t>*	044805012	*</t>
  </si>
  <si>
    <t>*	042566024	*</t>
  </si>
  <si>
    <t>*	042936017	*</t>
  </si>
  <si>
    <t>*	043987015	*</t>
  </si>
  <si>
    <t>*	042565046	*</t>
  </si>
  <si>
    <t>*	044418010	*</t>
  </si>
  <si>
    <t>*	047110010	*</t>
  </si>
  <si>
    <t>*	043892013	*</t>
  </si>
  <si>
    <t>*	045938014	*</t>
  </si>
  <si>
    <t>*	038301053	*</t>
  </si>
  <si>
    <t>*	042937021	*</t>
  </si>
  <si>
    <t>*	041894015	*</t>
  </si>
  <si>
    <t>*	922321450	*</t>
  </si>
  <si>
    <t>*	922321474	*</t>
  </si>
  <si>
    <t>*	981977770	*</t>
  </si>
  <si>
    <t>*	042515054	*</t>
  </si>
  <si>
    <t>*	042209027	*</t>
  </si>
  <si>
    <t>*	049090018	*</t>
  </si>
  <si>
    <t>*	926418637	*</t>
  </si>
  <si>
    <t>*	042516029	*</t>
  </si>
  <si>
    <t>*	972003267	*</t>
  </si>
  <si>
    <t>*	041246012	*</t>
  </si>
  <si>
    <t>*	977794395	*</t>
  </si>
  <si>
    <t>*	984237166	*</t>
  </si>
  <si>
    <t>*	044132013	*</t>
  </si>
  <si>
    <t>*	038195044	*</t>
  </si>
  <si>
    <t>*041435013*</t>
  </si>
  <si>
    <t>YAZ*28CPR RIV 3MG+0,02MG</t>
  </si>
  <si>
    <t>*027980010*</t>
  </si>
  <si>
    <t>*034678033*</t>
  </si>
  <si>
    <t>*010834024*</t>
  </si>
  <si>
    <t>*026089019*</t>
  </si>
  <si>
    <t>*038343024*</t>
  </si>
  <si>
    <t>*041762016*</t>
  </si>
  <si>
    <t>*028980011*</t>
  </si>
  <si>
    <t>*036875019*</t>
  </si>
  <si>
    <t>*035672043*</t>
  </si>
  <si>
    <t>*035767250*</t>
  </si>
  <si>
    <t>*026664021*</t>
  </si>
  <si>
    <t>*034953099*</t>
  </si>
  <si>
    <t>*027989019*</t>
  </si>
  <si>
    <t>*027286323*</t>
  </si>
  <si>
    <t>*027286210*</t>
  </si>
  <si>
    <t>*036683023*</t>
  </si>
  <si>
    <t>*027491012*</t>
  </si>
  <si>
    <t>*022483111*</t>
  </si>
  <si>
    <t>*023404231*</t>
  </si>
  <si>
    <t>*029309034*</t>
  </si>
  <si>
    <t>*028852010*</t>
  </si>
  <si>
    <t>*023839018*</t>
  </si>
  <si>
    <t>*041808039*</t>
  </si>
  <si>
    <t>*025190012*</t>
  </si>
  <si>
    <t>*027341015*</t>
  </si>
  <si>
    <t>*023417037*</t>
  </si>
  <si>
    <t>*021736020*</t>
  </si>
  <si>
    <t>*025308038*</t>
  </si>
  <si>
    <t>*027830037*</t>
  </si>
  <si>
    <t>*028600029*</t>
  </si>
  <si>
    <t>*022905158*</t>
  </si>
  <si>
    <t>*036476012*</t>
  </si>
  <si>
    <t>*036476188*</t>
  </si>
  <si>
    <t>*036476125*</t>
  </si>
  <si>
    <t>*036476113*</t>
  </si>
  <si>
    <t>*027233016*</t>
  </si>
  <si>
    <t>*034922017*</t>
  </si>
  <si>
    <t>*024953034*</t>
  </si>
  <si>
    <t>*029851262*</t>
  </si>
  <si>
    <t>*025725021*</t>
  </si>
  <si>
    <t>*033330022*</t>
  </si>
  <si>
    <t>*034884066*</t>
  </si>
  <si>
    <t>*034162053*</t>
  </si>
  <si>
    <t>*031981044*</t>
  </si>
  <si>
    <t>*034128013*</t>
  </si>
  <si>
    <t>*040829018*</t>
  </si>
  <si>
    <t>*027056011*</t>
  </si>
  <si>
    <t>*037696010*</t>
  </si>
  <si>
    <t>*034195038*</t>
  </si>
  <si>
    <t>*035023011*</t>
  </si>
  <si>
    <t>*038542015*</t>
  </si>
  <si>
    <t>*026894028*</t>
  </si>
  <si>
    <t>*901153635*</t>
  </si>
  <si>
    <t>*901074385*</t>
  </si>
  <si>
    <t>*904452962*</t>
  </si>
  <si>
    <t>*021004041*</t>
  </si>
  <si>
    <t>*930870276*</t>
  </si>
  <si>
    <t>*008997064*</t>
  </si>
  <si>
    <t>*013046038*</t>
  </si>
  <si>
    <t>*042554042*</t>
  </si>
  <si>
    <t>*908560269*</t>
  </si>
  <si>
    <t>*023673092*</t>
  </si>
  <si>
    <t>*933543807*</t>
  </si>
  <si>
    <t>*023603018*</t>
  </si>
  <si>
    <t>*939146320*</t>
  </si>
  <si>
    <t>*975451307*</t>
  </si>
  <si>
    <t>*005170028*</t>
  </si>
  <si>
    <t>*034548089*</t>
  </si>
  <si>
    <t>CODICE DI RIFERIMENTO
NAZIONALE</t>
  </si>
  <si>
    <t>*045637028*</t>
  </si>
  <si>
    <t>DIAMICRON*60CPR 30MG RM</t>
  </si>
  <si>
    <t>*023404092*</t>
  </si>
  <si>
    <t xml:space="preserve">RECUGEL GEL OCULARE 10G </t>
  </si>
  <si>
    <t>*	048371013	*</t>
  </si>
  <si>
    <t>*028831055*</t>
  </si>
  <si>
    <t>*	049843016	*</t>
  </si>
  <si>
    <t>TRENTAL*30CPR 400MG RM</t>
  </si>
  <si>
    <t>*022863056*</t>
  </si>
  <si>
    <t>LEXOTAN*20CPR 3MG</t>
  </si>
  <si>
    <t>*047390012*</t>
  </si>
  <si>
    <t>*022905145*</t>
  </si>
  <si>
    <t>*020582033*</t>
  </si>
  <si>
    <t>*	041414018	*</t>
  </si>
  <si>
    <t>HARMONET*21CPR 0,075MG+0,02MG</t>
  </si>
  <si>
    <t>*030758015*</t>
  </si>
  <si>
    <t>*	050026018	*</t>
  </si>
  <si>
    <t>CAPILLAREMA*30CPS 75MG</t>
  </si>
  <si>
    <t>*022571018*</t>
  </si>
  <si>
    <t>*	049906011	*</t>
  </si>
  <si>
    <t>FLUIMUCIL*EV AER 10F 300MG 3ML</t>
  </si>
  <si>
    <t>*004763114*</t>
  </si>
  <si>
    <t>*026525105*</t>
  </si>
  <si>
    <t>*025647114*</t>
  </si>
  <si>
    <t>*905950996*</t>
  </si>
  <si>
    <t>*920966241*</t>
  </si>
  <si>
    <t>*977791805*</t>
  </si>
  <si>
    <t>*975435672*</t>
  </si>
  <si>
    <t>*900415100*</t>
  </si>
  <si>
    <t>*036397014*</t>
  </si>
  <si>
    <t>*028122063*</t>
  </si>
  <si>
    <t>*	049842014	*</t>
  </si>
  <si>
    <t>ZIRTEC*20CPR RIV 10MG</t>
  </si>
  <si>
    <t>*026894016*</t>
  </si>
  <si>
    <t>*930605288*</t>
  </si>
  <si>
    <t>*	041749021	*</t>
  </si>
  <si>
    <t>CARDURA*20CPR DIV 4MG</t>
  </si>
  <si>
    <t>*034996037*</t>
  </si>
  <si>
    <t>*	049838016	*</t>
  </si>
  <si>
    <t>ALMOGRAN*6CPR RIV 12,5MG</t>
  </si>
  <si>
    <t>EFEXOR*10CPS 150MG RP</t>
  </si>
  <si>
    <t>*	048371025	*</t>
  </si>
  <si>
    <t>*028831067*</t>
  </si>
  <si>
    <t>*	041417041	*</t>
  </si>
  <si>
    <t>MAALOX*OS SOSP 250ML 4%+3,5%</t>
  </si>
  <si>
    <t>*	050066012	*</t>
  </si>
  <si>
    <t>NIZORAL*SHAMPOO FL 100G 20MG/G</t>
  </si>
  <si>
    <t>*024964140*</t>
  </si>
  <si>
    <t>*	039785074	*</t>
  </si>
  <si>
    <t>*	049946015	*</t>
  </si>
  <si>
    <t>RELPAX*6CPR RIV 40MG ACLAR</t>
  </si>
  <si>
    <t>*035307305*</t>
  </si>
  <si>
    <t xml:space="preserve">DYMISTA*1FL SPRAY NAS 23G 120D                                          </t>
  </si>
  <si>
    <t>*	975083078	*</t>
  </si>
  <si>
    <t>ARMOLIPID PLUS 60CPR</t>
  </si>
  <si>
    <t>*935688945*</t>
  </si>
  <si>
    <t xml:space="preserve">VOLTAREN OFTABAK*COLL FL10ML                           </t>
  </si>
  <si>
    <t>*014205037*</t>
  </si>
  <si>
    <t>*036397026*</t>
  </si>
  <si>
    <t>*935779900*</t>
  </si>
  <si>
    <t>*913228096*</t>
  </si>
  <si>
    <t>*911147546*</t>
  </si>
  <si>
    <t>*911147597*</t>
  </si>
  <si>
    <t>*924451899*</t>
  </si>
  <si>
    <t>*924451887*</t>
  </si>
  <si>
    <t>*972264408*</t>
  </si>
  <si>
    <t>*986117745*</t>
  </si>
  <si>
    <t>*901239576*</t>
  </si>
  <si>
    <t>*903535464*</t>
  </si>
  <si>
    <t>*971118690*</t>
  </si>
  <si>
    <t>*933302147*</t>
  </si>
  <si>
    <t>*931340766*</t>
  </si>
  <si>
    <t>*926827775*</t>
  </si>
  <si>
    <t>*911974448*</t>
  </si>
  <si>
    <t>*909467678*</t>
  </si>
  <si>
    <t>*923488579*</t>
  </si>
  <si>
    <t>*906940731*</t>
  </si>
  <si>
    <t>*	050133014	*</t>
  </si>
  <si>
    <t>RINOCLENIL*SPRAY 200ER 100MCG</t>
  </si>
  <si>
    <t>*035799028*</t>
  </si>
  <si>
    <t>*	043630019	*</t>
  </si>
  <si>
    <t>LANSOX*14CPS 30MG</t>
  </si>
  <si>
    <t>*028600017*</t>
  </si>
  <si>
    <t>*	050134016	*</t>
  </si>
  <si>
    <t>FLIXONASE*SPRAY NAS 120D 50MCG</t>
  </si>
  <si>
    <t>*027657016*</t>
  </si>
  <si>
    <t>*	050138015	*</t>
  </si>
  <si>
    <t>NETILDEX*COLL 5ML1MG/ML+3MG/ML</t>
  </si>
  <si>
    <t>*036452011*</t>
  </si>
  <si>
    <t>*020702282*</t>
  </si>
  <si>
    <t>*921671412*</t>
  </si>
  <si>
    <t>*930525771*</t>
  </si>
  <si>
    <t>*930873688*</t>
  </si>
  <si>
    <t>*927101838*</t>
  </si>
  <si>
    <t>*	049903014	*</t>
  </si>
  <si>
    <t>BENZAC*GEL 40G 5%</t>
  </si>
  <si>
    <t>*032143024*</t>
  </si>
  <si>
    <t xml:space="preserve">MERCILON*21CPR 0,15MG+0,02MG                                              </t>
  </si>
  <si>
    <t>*984159311*</t>
  </si>
  <si>
    <t>*930376379*</t>
  </si>
  <si>
    <t>*933906354*</t>
  </si>
  <si>
    <t>*981076060*</t>
  </si>
  <si>
    <t>*981076096*</t>
  </si>
  <si>
    <t>*981076072*</t>
  </si>
  <si>
    <t>*981076110*</t>
  </si>
  <si>
    <t>*981042649*</t>
  </si>
  <si>
    <t>*981076108*</t>
  </si>
  <si>
    <t>*981076122*</t>
  </si>
  <si>
    <t>*981076134*</t>
  </si>
  <si>
    <t>*924268105*</t>
  </si>
  <si>
    <t>*026525042*</t>
  </si>
  <si>
    <t>*983330996*</t>
  </si>
  <si>
    <t>*004763330*</t>
  </si>
  <si>
    <t>*909089031*</t>
  </si>
  <si>
    <t>*935205536*</t>
  </si>
  <si>
    <t>*034015014*</t>
  </si>
  <si>
    <t>*930624301*</t>
  </si>
  <si>
    <t>*035760014*</t>
  </si>
  <si>
    <t>*975508971*</t>
  </si>
  <si>
    <t>*022088088*</t>
  </si>
  <si>
    <t>*022088064*</t>
  </si>
  <si>
    <t>*975027006*</t>
  </si>
  <si>
    <t>*974919173*</t>
  </si>
  <si>
    <t>*981384656*</t>
  </si>
  <si>
    <t>*012811016*</t>
  </si>
  <si>
    <t>*931340804*</t>
  </si>
  <si>
    <t>*041515026*</t>
  </si>
  <si>
    <t>*975454998*</t>
  </si>
  <si>
    <t>*931340778*</t>
  </si>
  <si>
    <t>*977545591*</t>
  </si>
  <si>
    <t>*979333907*</t>
  </si>
  <si>
    <t>*974893048*</t>
  </si>
  <si>
    <t>*984557975*</t>
  </si>
  <si>
    <t>*931340816*</t>
  </si>
  <si>
    <t>*023834068*</t>
  </si>
  <si>
    <t>*802519266*</t>
  </si>
  <si>
    <t>*022512014*</t>
  </si>
  <si>
    <t>*802519254*</t>
  </si>
  <si>
    <t>*034936157*</t>
  </si>
  <si>
    <t>*039657022*</t>
  </si>
  <si>
    <t>*041513033*</t>
  </si>
  <si>
    <t>*983032071*</t>
  </si>
  <si>
    <t>*983032083*</t>
  </si>
  <si>
    <t>*034358073*</t>
  </si>
  <si>
    <t>*938752235*</t>
  </si>
  <si>
    <t>*938752247*</t>
  </si>
  <si>
    <t>*023198029*</t>
  </si>
  <si>
    <t>AZALIA*28CPR RIV 75MCG (Scad 06/2024)</t>
  </si>
  <si>
    <t xml:space="preserve">PEVARYL*CREMA 30G 1% 
</t>
  </si>
  <si>
    <t>ACICLINLABIALE*MATITA 2,5G 5%</t>
  </si>
  <si>
    <t>BISOLVON LINCTUS*SCIR 250ML</t>
  </si>
  <si>
    <t>BRUFENLIK*20BUST 400MG 10ML</t>
  </si>
  <si>
    <t>CITROSIL FL 200ML 0,175%</t>
  </si>
  <si>
    <t>CTARD*60CPS 500MG RP FL</t>
  </si>
  <si>
    <t>ENTEROGERMINA*OS 20FL 2MLD/5ML</t>
  </si>
  <si>
    <t>FITOSTIMOLINE PLUS CREMA 32G</t>
  </si>
  <si>
    <t>GRANI LUNGA VITA FIUGGI 35G</t>
  </si>
  <si>
    <t>*039105022*</t>
  </si>
  <si>
    <t>*902596939*</t>
  </si>
  <si>
    <t>GUTTALAX*OS GTT 15ML 7,5MG/ML</t>
  </si>
  <si>
    <t>*020949020*</t>
  </si>
  <si>
    <t>*980254510*</t>
  </si>
  <si>
    <t>KUKIDENT EXPERT CREMA ADES 40G</t>
  </si>
  <si>
    <t>KUKIDENT EXPERT CREMA ADES 57G</t>
  </si>
  <si>
    <t>KUKIDENT NEUTRO COMPLETE 47G</t>
  </si>
  <si>
    <t>KUKIDENT PLUS DOPPIA AZIONE65G</t>
  </si>
  <si>
    <t>KUKIDENT PLUS DOPPIA PROT 40G</t>
  </si>
  <si>
    <t>KUKIDENT PLUS ORIGINAL CR 40G</t>
  </si>
  <si>
    <t>KUKIDENT PLUS SIGILLO 57G</t>
  </si>
  <si>
    <t>LE DIECI ERBE 100TAV 40G</t>
  </si>
  <si>
    <t>LISONATURAL ADVANCE ADULTI</t>
  </si>
  <si>
    <t>LISTERINE DIFESA DENT/GEN 95ML</t>
  </si>
  <si>
    <t>*983513779*</t>
  </si>
  <si>
    <t>*935586394*</t>
  </si>
  <si>
    <t>*925703668*</t>
  </si>
  <si>
    <t>*983513704*</t>
  </si>
  <si>
    <t>*922199676*</t>
  </si>
  <si>
    <t>*983513742*</t>
  </si>
  <si>
    <t>*983513716*</t>
  </si>
  <si>
    <t>*983513641*</t>
  </si>
  <si>
    <t>*983513767*</t>
  </si>
  <si>
    <t>*908314394*</t>
  </si>
  <si>
    <t>MAALOX REFLURAPID 40CPR MASTIC</t>
  </si>
  <si>
    <t>M-AID CONTEN URINE 120ML</t>
  </si>
  <si>
    <t>MELATONINA ACT GOCCE 15ML</t>
  </si>
  <si>
    <t>OSCILLOCOCCINUM 200K 30DO GL</t>
  </si>
  <si>
    <t>PARODONTAX CP COOL MINT 75ML</t>
  </si>
  <si>
    <t>PL3 SPECIAL PROTECTOR STICK 4M</t>
  </si>
  <si>
    <t>PROLIFE LACTOBACILLI 7FL 8ML</t>
  </si>
  <si>
    <t xml:space="preserve">TAUMARIN SPAZZ PROF27 DU ANTIB </t>
  </si>
  <si>
    <t xml:space="preserve">TAUMARIN SPAZZ PROF27 M ANTIBA </t>
  </si>
  <si>
    <t xml:space="preserve">TAUMARIN SPAZZ PROF27 MOR ANTI </t>
  </si>
  <si>
    <t>THEISS ARNICA GEL FORTE 100ML</t>
  </si>
  <si>
    <t>*048424042*</t>
  </si>
  <si>
    <t>*032781092*</t>
  </si>
  <si>
    <t>*021115023*</t>
  </si>
  <si>
    <t>*013046040*</t>
  </si>
  <si>
    <t>*935131211*</t>
  </si>
  <si>
    <t>*934843044*</t>
  </si>
  <si>
    <t>*926038112*</t>
  </si>
  <si>
    <t>*801458985*</t>
  </si>
  <si>
    <t>*974656480*</t>
  </si>
  <si>
    <t>*908834738*</t>
  </si>
  <si>
    <t>*933493138*</t>
  </si>
  <si>
    <t>*981354044*</t>
  </si>
  <si>
    <t>*981354057*</t>
  </si>
  <si>
    <t>*981354071*</t>
  </si>
  <si>
    <t>*902348907*</t>
  </si>
  <si>
    <t>*	050334010	*</t>
  </si>
  <si>
    <t>MEDROL*30CPR 4MG</t>
  </si>
  <si>
    <t>*14159026*</t>
  </si>
  <si>
    <t>*026821025*</t>
  </si>
  <si>
    <r>
      <t xml:space="preserve">4,66 € - </t>
    </r>
    <r>
      <rPr>
        <sz val="24"/>
        <rFont val="Calibri"/>
        <family val="2"/>
        <scheme val="minor"/>
      </rPr>
      <t>35%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</si>
  <si>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r>
      <t xml:space="preserve">4,52 € - </t>
    </r>
    <r>
      <rPr>
        <sz val="24"/>
        <rFont val="Calibri"/>
        <family val="2"/>
        <scheme val="minor"/>
      </rPr>
      <t>37%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</si>
  <si>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r>
      <t xml:space="preserve">4,48 € - </t>
    </r>
    <r>
      <rPr>
        <sz val="24"/>
        <rFont val="Calibri"/>
        <family val="2"/>
        <scheme val="minor"/>
      </rPr>
      <t>37,5%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36 pz</t>
    </r>
  </si>
  <si>
    <r>
      <t xml:space="preserve">9,70 € - </t>
    </r>
    <r>
      <rPr>
        <sz val="24"/>
        <rFont val="Calibri"/>
        <family val="2"/>
        <scheme val="minor"/>
      </rPr>
      <t>43,50%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</si>
  <si>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r>
      <t xml:space="preserve">9,53 € - </t>
    </r>
    <r>
      <rPr>
        <sz val="24"/>
        <rFont val="Calibri"/>
        <family val="2"/>
        <scheme val="minor"/>
      </rPr>
      <t>44,5%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</si>
  <si>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3,81 € - </t>
    </r>
    <r>
      <rPr>
        <sz val="24"/>
        <rFont val="Calibri"/>
        <family val="2"/>
        <scheme val="minor"/>
      </rPr>
      <t>40%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4 pz</t>
    </r>
  </si>
  <si>
    <r>
      <t xml:space="preserve">3,62 € - </t>
    </r>
    <r>
      <rPr>
        <sz val="24"/>
        <rFont val="Calibri"/>
        <family val="2"/>
        <scheme val="minor"/>
      </rPr>
      <t>43%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</si>
  <si>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3,75 € - </t>
    </r>
    <r>
      <rPr>
        <sz val="24"/>
        <rFont val="Calibri"/>
        <family val="2"/>
        <scheme val="minor"/>
      </rPr>
      <t>41%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12 pz </t>
    </r>
  </si>
  <si>
    <r>
      <t xml:space="preserve">4,36 € - </t>
    </r>
    <r>
      <rPr>
        <sz val="24"/>
        <rFont val="Calibri"/>
        <family val="2"/>
        <scheme val="minor"/>
      </rPr>
      <t>40%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12 pz </t>
    </r>
  </si>
  <si>
    <r>
      <t xml:space="preserve">4,29 € - </t>
    </r>
    <r>
      <rPr>
        <sz val="24"/>
        <rFont val="Calibri"/>
        <family val="2"/>
        <scheme val="minor"/>
      </rPr>
      <t>41%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</si>
  <si>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6,45 € - </t>
    </r>
    <r>
      <rPr>
        <sz val="24"/>
        <rFont val="Calibri"/>
        <family val="2"/>
        <scheme val="minor"/>
      </rPr>
      <t>45%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</si>
  <si>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r>
      <t xml:space="preserve">6,22 € - </t>
    </r>
    <r>
      <rPr>
        <sz val="24"/>
        <rFont val="Calibri"/>
        <family val="2"/>
        <scheme val="minor"/>
      </rPr>
      <t>47%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12 pz </t>
    </r>
  </si>
  <si>
    <r>
      <t xml:space="preserve">6,04 € - </t>
    </r>
    <r>
      <rPr>
        <sz val="24"/>
        <rFont val="Calibri"/>
        <family val="2"/>
        <scheme val="minor"/>
      </rPr>
      <t>48.5%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</si>
  <si>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5,92€ - </t>
    </r>
    <r>
      <rPr>
        <sz val="24"/>
        <rFont val="Calibri"/>
        <family val="2"/>
        <scheme val="minor"/>
      </rPr>
      <t>49,5%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36 pz</t>
    </r>
  </si>
  <si>
    <r>
      <t xml:space="preserve">4,51 € - </t>
    </r>
    <r>
      <rPr>
        <sz val="24"/>
        <rFont val="Calibri"/>
        <family val="2"/>
        <scheme val="minor"/>
      </rPr>
      <t>38%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</si>
  <si>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t>ACONITUM 50TAV HEEL</t>
  </si>
  <si>
    <t>Acqua sirmione min nat 15ml 6f</t>
  </si>
  <si>
    <t>Acutil fosforo advance 10fl</t>
  </si>
  <si>
    <t>AGIOLAX*OS GRAT 100G</t>
  </si>
  <si>
    <t>AGO PIC G21 100PZ</t>
  </si>
  <si>
    <t>ALKAGIN BIPACK PH 4,5 IDRAT</t>
  </si>
  <si>
    <t>ALKAGIN DET INT PROT FIS 250ML</t>
  </si>
  <si>
    <t>ALKAGIN DETERGENTE FRESH INT</t>
  </si>
  <si>
    <t>*909467565*</t>
  </si>
  <si>
    <t>*023714025*</t>
  </si>
  <si>
    <t>*902253350*</t>
  </si>
  <si>
    <t>*980145407*</t>
  </si>
  <si>
    <t>*934638091*</t>
  </si>
  <si>
    <t>*977175886*</t>
  </si>
  <si>
    <t>*980145167*</t>
  </si>
  <si>
    <t>ALKAGIN SPRAY INT LENITIVO40ML</t>
  </si>
  <si>
    <t>*039848015*</t>
  </si>
  <si>
    <t>ALLESPRAY*SPRAY NAS FL 10ML</t>
  </si>
  <si>
    <t>Alovex prot att coll 120ml</t>
  </si>
  <si>
    <t>*980928737*</t>
  </si>
  <si>
    <t>ALOVEX PROTEZIONE MANI 100ML</t>
  </si>
  <si>
    <t>*002918050*</t>
  </si>
  <si>
    <t>ANTISPASMINA COLICA FTE*30CONF</t>
  </si>
  <si>
    <t>*002918047*</t>
  </si>
  <si>
    <t>ANTISPASMINA COLICA*30CONF</t>
  </si>
  <si>
    <t>*978592285*</t>
  </si>
  <si>
    <t>ARKOVITAL ACEROLA 1000 15CPR</t>
  </si>
  <si>
    <t>ARMOLIPID 30 CPR</t>
  </si>
  <si>
    <t>*909291965*</t>
  </si>
  <si>
    <t>ASPARTAME*MIDY  500CPR</t>
  </si>
  <si>
    <t>Aspi gola*16pastl lim miele</t>
  </si>
  <si>
    <t>*041513021*</t>
  </si>
  <si>
    <t>ASPI GOLA*OS SPRAY 15ML 0,25%</t>
  </si>
  <si>
    <t>Aspirina c*10cpr eff c/vit c</t>
  </si>
  <si>
    <t>Aspirina c*20cpr eff 400+240mg</t>
  </si>
  <si>
    <t>*048277014*</t>
  </si>
  <si>
    <t>ASPIRINAACT*10CPR EFF800+480MG</t>
  </si>
  <si>
    <t>Audispray adult s/gas ig orecc</t>
  </si>
  <si>
    <t>*980434803*</t>
  </si>
  <si>
    <t>AUDISPRAY DOLO +6MESI 7G</t>
  </si>
  <si>
    <t>*977629599*</t>
  </si>
  <si>
    <t>AVEENO SKIN RELIEF WASH 300ML</t>
  </si>
  <si>
    <t>*935862615*</t>
  </si>
  <si>
    <t>AVENE TRIXERA NUTR LATTE 400ML</t>
  </si>
  <si>
    <t>Benagol herbal frut bos 24past</t>
  </si>
  <si>
    <t>Benagol herbal menta cil24past</t>
  </si>
  <si>
    <t>*907302828*</t>
  </si>
  <si>
    <t>BENDA PIC CM7X5M</t>
  </si>
  <si>
    <t>*023907013*</t>
  </si>
  <si>
    <t>BETADINE*SOLUZ GINEC 125ML 10%</t>
  </si>
  <si>
    <t>*972599474*</t>
  </si>
  <si>
    <t>BLANX PRO PURE WHITE 75ML</t>
  </si>
  <si>
    <t>*934876931*</t>
  </si>
  <si>
    <t>BLUE BRAIN 10BUST</t>
  </si>
  <si>
    <t>Bronchenolo gola*os spray 15ml</t>
  </si>
  <si>
    <t>*979373976*</t>
  </si>
  <si>
    <t>BRONCHENOLO TOSSE DOPP AZ BUST</t>
  </si>
  <si>
    <t>Carnidyn plus integr 20bust</t>
  </si>
  <si>
    <t>*042583029*</t>
  </si>
  <si>
    <t>CASENLAX*OS POLV 20BUST 10G</t>
  </si>
  <si>
    <t>Cationorm multi gocce 10ml</t>
  </si>
  <si>
    <t>*926522121*</t>
  </si>
  <si>
    <t>CER PIC AQUABLOC MIX 40PZ</t>
  </si>
  <si>
    <t>*911462618*</t>
  </si>
  <si>
    <t>CER PIC ROT TNT CM2,5X5M</t>
  </si>
  <si>
    <t>*905613206*</t>
  </si>
  <si>
    <t>CETAPHIL CR IDRAT 100G</t>
  </si>
  <si>
    <t>*984357020*</t>
  </si>
  <si>
    <t>CETAPHIL FLUIDO IDRATANTE470ML</t>
  </si>
  <si>
    <t>Ch termometro digi baby</t>
  </si>
  <si>
    <t>*985826700*</t>
  </si>
  <si>
    <t>CISTINAM FORTE 14CPR</t>
  </si>
  <si>
    <t>Citogenex 30cps</t>
  </si>
  <si>
    <t>*032781155*</t>
  </si>
  <si>
    <t>CITROSIL*8FAZZ IMBEVUTI 0.175%</t>
  </si>
  <si>
    <t>Clearblue conception indic 1ct</t>
  </si>
  <si>
    <t>*981046030*</t>
  </si>
  <si>
    <t>COLLIRIO ALFA AFFAT VISIVO10ML</t>
  </si>
  <si>
    <t>*971169836*</t>
  </si>
  <si>
    <t>CONNETTIVINABIO PLUS GARZA10PZ</t>
  </si>
  <si>
    <t>Contour next glicemia 25str</t>
  </si>
  <si>
    <t>*979312307*</t>
  </si>
  <si>
    <t>CONTROL NATURE 2,0 3PZ</t>
  </si>
  <si>
    <t>*979397698*</t>
  </si>
  <si>
    <t>CONTROL NON STOP XTRA LINES6PZ</t>
  </si>
  <si>
    <t>*976209888*</t>
  </si>
  <si>
    <t>CURAPROX ATA SPAZZ BLIST 1PZ</t>
  </si>
  <si>
    <t>*976209763*</t>
  </si>
  <si>
    <t>CURAPROX CPS ORTHO POCKET SET1</t>
  </si>
  <si>
    <t>*976016319*</t>
  </si>
  <si>
    <t>CURAPROX CPS PERIO 410 5SCOV+S</t>
  </si>
  <si>
    <t>*976209635*</t>
  </si>
  <si>
    <t>CURAPROX CPS PRIME6/11 5SCOV+S</t>
  </si>
  <si>
    <t>*976209748*</t>
  </si>
  <si>
    <t>CURAPROX CPS SOF IM512 5SCOV+S</t>
  </si>
  <si>
    <t>*976209751*</t>
  </si>
  <si>
    <t>CURAPROX CPS SOF IM516 3SCOV+S</t>
  </si>
  <si>
    <t>*976209801*</t>
  </si>
  <si>
    <t>CURAPROX CS 5460 ULTRA SOFT1UN</t>
  </si>
  <si>
    <t>*976016321*</t>
  </si>
  <si>
    <t>CURAPROX CS 708 ORTHO IMP D1UN</t>
  </si>
  <si>
    <t>Dekoro spray 20ml</t>
  </si>
  <si>
    <t>Deltarinolo*spray nas fl 15ml</t>
  </si>
  <si>
    <t>Dentosan collut tratt mes200ml</t>
  </si>
  <si>
    <t>Dentosan collut tratt quo200ml</t>
  </si>
  <si>
    <t>*908310675*</t>
  </si>
  <si>
    <t>DENTOSAN SPAZZOLINO DURO</t>
  </si>
  <si>
    <t>*971968110*</t>
  </si>
  <si>
    <t>DEODORANTE MINERAL ROLL-ON50ML</t>
  </si>
  <si>
    <t>*978940029*</t>
  </si>
  <si>
    <t>DERCOS BALSAMO ENERG 200ML</t>
  </si>
  <si>
    <t>*981499003*</t>
  </si>
  <si>
    <t>DERMOVITAMINA MICO ONICODI CAM</t>
  </si>
  <si>
    <t>*976293783*</t>
  </si>
  <si>
    <t>DERMOVITAMINA MICO TRATTA/COL</t>
  </si>
  <si>
    <t>*930669799*</t>
  </si>
  <si>
    <t>DERMOVITAMINA MICOB SOL UNG</t>
  </si>
  <si>
    <t>*984159297*</t>
  </si>
  <si>
    <t>DEXERYL 250G</t>
  </si>
  <si>
    <t>Dexeryl 500g c/pompa</t>
  </si>
  <si>
    <t>*934488519*</t>
  </si>
  <si>
    <t>DICOTUSS BABY MED 100ML</t>
  </si>
  <si>
    <t>*970435727*</t>
  </si>
  <si>
    <t>DIGESTIVO ANTONETTO A/R MENTA</t>
  </si>
  <si>
    <t>*981467968*</t>
  </si>
  <si>
    <t>DISBIOLINE LD2 10FL</t>
  </si>
  <si>
    <t>*985992130*</t>
  </si>
  <si>
    <t>Drosetux sciroppo 150ml</t>
  </si>
  <si>
    <t>Duphalac*scir 200ml 66,7%</t>
  </si>
  <si>
    <t>*931608196*</t>
  </si>
  <si>
    <t>ELMEX BIMBI DENTIFRICIO 50ML</t>
  </si>
  <si>
    <t>Elmex junior dentif 75ml</t>
  </si>
  <si>
    <t>*982467639*</t>
  </si>
  <si>
    <t>ELMEX SENSITIVE DENTIF 75ML</t>
  </si>
  <si>
    <t>*931118158*</t>
  </si>
  <si>
    <t>ENTEROSGEL SOSPENSIONE ORALE</t>
  </si>
  <si>
    <t>*931846101*</t>
  </si>
  <si>
    <t>ENZYFORMULA 20CPR</t>
  </si>
  <si>
    <t>*931660981*</t>
  </si>
  <si>
    <t>ESOXX ONE 20STICK 10ML</t>
  </si>
  <si>
    <t>*902647039*</t>
  </si>
  <si>
    <t>ESTROMINERAL SERENA INTEG20CPR</t>
  </si>
  <si>
    <t>*931469555*</t>
  </si>
  <si>
    <t>EUCERIN DEO VAPO P/SENS 75ML</t>
  </si>
  <si>
    <t>*921311268*</t>
  </si>
  <si>
    <t>EUFORTYN LIOS OROSOLUB 10BUST</t>
  </si>
  <si>
    <t>*942260314*</t>
  </si>
  <si>
    <t>EUPHIDRA AMIDO INTIMO DET ATT</t>
  </si>
  <si>
    <t>Euphidra amidomio pasta dermat</t>
  </si>
  <si>
    <t>Ezimega plus 20cps</t>
  </si>
  <si>
    <t>*905891622*</t>
  </si>
  <si>
    <t>FERRONAM OROSOLUB 28BUST</t>
  </si>
  <si>
    <t>*906088758*</t>
  </si>
  <si>
    <t>FISIOSOL 1 MN 20F 2ML</t>
  </si>
  <si>
    <t>*906088632*</t>
  </si>
  <si>
    <t>FISIOSOL 11 F 20F 2ML</t>
  </si>
  <si>
    <t>*907259244*</t>
  </si>
  <si>
    <t>FISIOSOL 12 P 20F</t>
  </si>
  <si>
    <t>*906088873*</t>
  </si>
  <si>
    <t>FISIOSOL 14 K 20F 2ML</t>
  </si>
  <si>
    <t>*906088923*</t>
  </si>
  <si>
    <t>FISIOSOL 15 CU 20F 2ML</t>
  </si>
  <si>
    <t>*906089077*</t>
  </si>
  <si>
    <t>FISIOSOL 17 ZN 20F</t>
  </si>
  <si>
    <t>*906088998*</t>
  </si>
  <si>
    <t>FISIOSOL 18 SE 20F</t>
  </si>
  <si>
    <t>*906088556*</t>
  </si>
  <si>
    <t>FISIOSOL 22 FE 20F 2ML</t>
  </si>
  <si>
    <t>*974834525*</t>
  </si>
  <si>
    <t>FISSAN SALV DELICATE PROT/A65P</t>
  </si>
  <si>
    <t>Fitonasal nebulizzatore spray</t>
  </si>
  <si>
    <t>Fitonasal pediatric nebul spr</t>
  </si>
  <si>
    <t>Fitonasal spray concentrato</t>
  </si>
  <si>
    <t>*900215827*</t>
  </si>
  <si>
    <t>FLEBS*CREMA 30ML</t>
  </si>
  <si>
    <t>*048168013*</t>
  </si>
  <si>
    <t>FLUIBRON INFLUENZA E RAFF*10BS</t>
  </si>
  <si>
    <t>Fluibron tosse secca*scir200ml</t>
  </si>
  <si>
    <t>*023834118*</t>
  </si>
  <si>
    <t>FLUIFORT*10BUST GRAT 2,7G</t>
  </si>
  <si>
    <t>Fluifort*scir 200ml 9% c/misur</t>
  </si>
  <si>
    <t>Fluimucil mucol*scir600mg/15ml</t>
  </si>
  <si>
    <t>*927288276*</t>
  </si>
  <si>
    <t>FORA LANCETTE PUNG 33G 25PZ</t>
  </si>
  <si>
    <t>*974770810*</t>
  </si>
  <si>
    <t>FORHANS SPAZZOLINO SILV4WHI1PZ</t>
  </si>
  <si>
    <t>*931578660*</t>
  </si>
  <si>
    <t>FORTILASE CELL 30CPR</t>
  </si>
  <si>
    <t>*042822015*</t>
  </si>
  <si>
    <t>FROBEN GOLA*COLLUT 160ML 0,25%</t>
  </si>
  <si>
    <t>*042822027*</t>
  </si>
  <si>
    <t>FROBEN GOLA*NEBUL 15ML 0,25%</t>
  </si>
  <si>
    <t>*037899010*</t>
  </si>
  <si>
    <t>FROBEN RAFFREDDORE SPRAY 15 ML</t>
  </si>
  <si>
    <t>*048005019*</t>
  </si>
  <si>
    <t>FROBENGOLMED*SPRAY 15ML</t>
  </si>
  <si>
    <t>Garza pic 10x10cm 100pz fustel</t>
  </si>
  <si>
    <t>Garza tnt pic 36x40cm 12pz fus</t>
  </si>
  <si>
    <t>*927091227*</t>
  </si>
  <si>
    <t>GRINTUSS AD SCIR POLIR 180G</t>
  </si>
  <si>
    <t>*927091203*</t>
  </si>
  <si>
    <t>GRINTUSS PEDIATRIC SCIR 180G</t>
  </si>
  <si>
    <t>*909743092*</t>
  </si>
  <si>
    <t>GUANTO LATT GR 20PZ</t>
  </si>
  <si>
    <t>*901365155*</t>
  </si>
  <si>
    <t>GUANTO LATT PIC 20PZ</t>
  </si>
  <si>
    <t>*906668076*</t>
  </si>
  <si>
    <t>GUM BUTLERWEAVE FILO C 54,8MT</t>
  </si>
  <si>
    <t>Gum expanding floss filo 30mt</t>
  </si>
  <si>
    <t>*904802749*</t>
  </si>
  <si>
    <t>GUM ORIGINAL WHITE FILO 30MT</t>
  </si>
  <si>
    <t>*931156867*</t>
  </si>
  <si>
    <t>GUM ORTHO COLLUTORIO 300ML</t>
  </si>
  <si>
    <t>*938123142*</t>
  </si>
  <si>
    <t>GUM PAROEX 0.06 CHX COLLUT 500</t>
  </si>
  <si>
    <t>Gum sensivital+collutorio300ml</t>
  </si>
  <si>
    <t>*931928028*</t>
  </si>
  <si>
    <t>GUNAMINO FORM SPORT 24BUST</t>
  </si>
  <si>
    <t>*932711791*</t>
  </si>
  <si>
    <t>GUNAMINO FORMULA 42BUST</t>
  </si>
  <si>
    <t>Haliborange 30cpr masticabili</t>
  </si>
  <si>
    <t>Hyalosilver plus spray 125ml</t>
  </si>
  <si>
    <t>Ignatia 50tav heel</t>
  </si>
  <si>
    <t>Immunomix advanced 50cps</t>
  </si>
  <si>
    <t>*906059415*</t>
  </si>
  <si>
    <t>ISOMAR SOL ISOTONICA 24FL 5ML</t>
  </si>
  <si>
    <t>*925047425*</t>
  </si>
  <si>
    <t>JUNGLE FORMULA FORTE SPR ORIG</t>
  </si>
  <si>
    <t>*933014603*</t>
  </si>
  <si>
    <t>KOLOREX FORTE 30CPS</t>
  </si>
  <si>
    <t>*983790458*</t>
  </si>
  <si>
    <t>LACTOFLORENE COLESTEROLO 30CPR</t>
  </si>
  <si>
    <t>*983790433*</t>
  </si>
  <si>
    <t>LACTOFLORENE COLESTEROLO20BUST</t>
  </si>
  <si>
    <t>*985771789*</t>
  </si>
  <si>
    <t>LACTOFLORENE PANCIA PIATTA10BS</t>
  </si>
  <si>
    <t>Ld proactiv 50 20cpr</t>
  </si>
  <si>
    <t>*984559928*</t>
  </si>
  <si>
    <t>LIETOSON COMPLEX GOCCE 50ML</t>
  </si>
  <si>
    <t>*973500642*</t>
  </si>
  <si>
    <t>LINES E' ALI 8PZ</t>
  </si>
  <si>
    <t>Lycia spray beauty care 150 ml</t>
  </si>
  <si>
    <t>Lycia spray sensitive me&amp;you</t>
  </si>
  <si>
    <t>*033013018*</t>
  </si>
  <si>
    <t>MAALOX NAUSEA*20CPR EFF 5MG</t>
  </si>
  <si>
    <t>*005781036*</t>
  </si>
  <si>
    <t>MAGNESIA BISURATA AROM*40PASTL</t>
  </si>
  <si>
    <t>*909451546*</t>
  </si>
  <si>
    <t>MAGNOSOL*20BST EFF.2,76G</t>
  </si>
  <si>
    <t>Melatonina act 1mg 150cpr</t>
  </si>
  <si>
    <t>Melatonina act 1mg+3comp120cpr</t>
  </si>
  <si>
    <t>*924570296*</t>
  </si>
  <si>
    <t>MELATONINA DIET 30CPR NF</t>
  </si>
  <si>
    <t>*983742988*</t>
  </si>
  <si>
    <t>MELATONINA IBSA 30FILM ORALI</t>
  </si>
  <si>
    <t>Microlet lancets 25 lancette</t>
  </si>
  <si>
    <t>*027366032*</t>
  </si>
  <si>
    <t>MOMENACTCOMPI*10CPS 25MG</t>
  </si>
  <si>
    <t>*025669197*</t>
  </si>
  <si>
    <t>MOMENT*10CPS MOLLI 200MG</t>
  </si>
  <si>
    <t>*942006139*</t>
  </si>
  <si>
    <t>MULTICENTRUM UOMO 60CPR</t>
  </si>
  <si>
    <t>*904567447*</t>
  </si>
  <si>
    <t>MULTI-GYN ACTIGEL 50ML</t>
  </si>
  <si>
    <t>*923789667*</t>
  </si>
  <si>
    <t>MYSTAR SYLKFEEL LANCETS50 G33</t>
  </si>
  <si>
    <t>*922196783*</t>
  </si>
  <si>
    <t>NARHINEL ASPIRAT NAS SOFT+2RIC</t>
  </si>
  <si>
    <t>Neoborocil.goladol*collut160ml</t>
  </si>
  <si>
    <t>*982910527*</t>
  </si>
  <si>
    <t>NEUTROGENA STICK LABBRA 4,8G</t>
  </si>
  <si>
    <t>*985832536*</t>
  </si>
  <si>
    <t>NEW CAP SHAMPOO CAPELLI GRASSI</t>
  </si>
  <si>
    <t>*934504667*</t>
  </si>
  <si>
    <t>NEW ERA 11 240GRANULI</t>
  </si>
  <si>
    <t>*934504820*</t>
  </si>
  <si>
    <t>NEW ERA P 240GR</t>
  </si>
  <si>
    <t>Normalene*20cpr gastror 5mg</t>
  </si>
  <si>
    <t>Nutilis powder addensante 300g</t>
  </si>
  <si>
    <t>Ob mini pro confort 16pz</t>
  </si>
  <si>
    <t>One step strep a test</t>
  </si>
  <si>
    <t>Onilaqare*smalto unghie 2,5ml</t>
  </si>
  <si>
    <t>Orasiv extra crema neutral 50g</t>
  </si>
  <si>
    <t>*902535994*</t>
  </si>
  <si>
    <t>ORSOVIT CARAM GOMM S/GLUT 60PZ</t>
  </si>
  <si>
    <t>*901798025*</t>
  </si>
  <si>
    <t>PARAFFINA LIQ 200G C/ASTUC</t>
  </si>
  <si>
    <t>*979097262*</t>
  </si>
  <si>
    <t>PARODONTAX DENTIF HERBAL SENS</t>
  </si>
  <si>
    <t>*023603083*</t>
  </si>
  <si>
    <t>PEVARYL*15 OV VAG 50MG</t>
  </si>
  <si>
    <t>Pevaryl*crema 30g 1%</t>
  </si>
  <si>
    <t>*924526888*</t>
  </si>
  <si>
    <t>PHYSIOMER BABY IPER SPR 115ML</t>
  </si>
  <si>
    <t>Physiomer csr oto spray 115ml</t>
  </si>
  <si>
    <t>Physiomer csr spray iper 135ml</t>
  </si>
  <si>
    <t>Physiomer csr spray nas get ft</t>
  </si>
  <si>
    <t>Physiomer csr spray nasale bb</t>
  </si>
  <si>
    <t>*975084599*</t>
  </si>
  <si>
    <t>PIC INSUPEN ORIG AGO G29X12MM</t>
  </si>
  <si>
    <t>*981498355*</t>
  </si>
  <si>
    <t>PIGROLAX MICROCLISMA AD 6PZ</t>
  </si>
  <si>
    <t>*933883530*</t>
  </si>
  <si>
    <t>PINEAL NOTTE FAST GOCCE 10ML</t>
  </si>
  <si>
    <t>*971681818*</t>
  </si>
  <si>
    <t>PLAKKONTROL ABSOLUTE WHITE75ML</t>
  </si>
  <si>
    <t>*905517114*</t>
  </si>
  <si>
    <t>PLAKKONTROL BRUSH&amp;CLEAN 40PZ</t>
  </si>
  <si>
    <t>*902797745*</t>
  </si>
  <si>
    <t>PLAKKONTROL SCOV C/MAN MIDI0,7</t>
  </si>
  <si>
    <t>Polase arancia 24bust</t>
  </si>
  <si>
    <t>Polase limone 24bust</t>
  </si>
  <si>
    <t>*026814172*</t>
  </si>
  <si>
    <t>PORTOLAC*OS POLV 10BUST 5G</t>
  </si>
  <si>
    <t>*026814158*</t>
  </si>
  <si>
    <t>PORTOLAC*SCIR FL 200ML 66,67G</t>
  </si>
  <si>
    <t>*971084443*</t>
  </si>
  <si>
    <t>PREP CREMA DERMOPROT TUBO 75ML</t>
  </si>
  <si>
    <t>*971170877*</t>
  </si>
  <si>
    <t>PROPOLGEMMA BAMBINI 45CPR OROS</t>
  </si>
  <si>
    <t>*908869631*</t>
  </si>
  <si>
    <t>PROTESAN SET RIPARA PROTESI</t>
  </si>
  <si>
    <t>*979074818*</t>
  </si>
  <si>
    <t>REFLUMED DM ANANAS 10STICK</t>
  </si>
  <si>
    <t>Regenerate dentif avanzato75ml</t>
  </si>
  <si>
    <t>Reparil gel c.m.*40g 1%+5%</t>
  </si>
  <si>
    <t>Reparil gel c.m.*40g 2%+5%</t>
  </si>
  <si>
    <t>*931543589*</t>
  </si>
  <si>
    <t>RESOURCE GOODNIGHT GTT 20ML</t>
  </si>
  <si>
    <t>*039064011*</t>
  </si>
  <si>
    <t>RINAZINA DOPPIA AZ*10ML5MG+6MG</t>
  </si>
  <si>
    <t>*000590051*</t>
  </si>
  <si>
    <t>RINAZINA*SPRAY NAS 15ML 0,1%</t>
  </si>
  <si>
    <t>*904693405*</t>
  </si>
  <si>
    <t>SALTRATI CR TONIF PIEDI 100ML</t>
  </si>
  <si>
    <t>*970150759*</t>
  </si>
  <si>
    <t>SANAGOL BALSAMO NASO/LABBRA</t>
  </si>
  <si>
    <t>*900343942*</t>
  </si>
  <si>
    <t>SARGENOR PLUS*INT ALIM 14CPR</t>
  </si>
  <si>
    <t>*902525791*</t>
  </si>
  <si>
    <t>SARGENOR*20FIALE OS 5ML</t>
  </si>
  <si>
    <t>*901297440*</t>
  </si>
  <si>
    <t>SAUGELLA ATTIVA SALV DET 10PZ</t>
  </si>
  <si>
    <t>*908960457*</t>
  </si>
  <si>
    <t>SAUGELLA SOLIDO PH3,5 100G</t>
  </si>
  <si>
    <t>*973501632*</t>
  </si>
  <si>
    <t>SCIROPPO LUMACHE ORIGIN 150ML</t>
  </si>
  <si>
    <t>Serobioma 24cps</t>
  </si>
  <si>
    <t>*906677885*</t>
  </si>
  <si>
    <t>SIR PIC 2,5ML AGO14 UF 10PZ</t>
  </si>
  <si>
    <t>*025979055*</t>
  </si>
  <si>
    <t>SOLUCIS 10% FL 200ML</t>
  </si>
  <si>
    <t>*973500731*</t>
  </si>
  <si>
    <t>SOMAT C SNEL NATURAL GEL 250ML</t>
  </si>
  <si>
    <t>*022816060*</t>
  </si>
  <si>
    <t>SOMATOLINE*CUT EMULS 25APPLIC</t>
  </si>
  <si>
    <t>*022816072*</t>
  </si>
  <si>
    <t>SOMATOLINE*EMULS 15BUST 0.1%</t>
  </si>
  <si>
    <t>*022816021*</t>
  </si>
  <si>
    <t>SOMATOLINE*EMULS 30BS 0,1+0,3%</t>
  </si>
  <si>
    <t>Stodal sciroppo 200ml</t>
  </si>
  <si>
    <t>*028818072*</t>
  </si>
  <si>
    <t>TACHIFLUACTIV*12CPR 500+200MG</t>
  </si>
  <si>
    <t>Tachifludec*10bust menta</t>
  </si>
  <si>
    <t>*012745028*</t>
  </si>
  <si>
    <t>TACHIPIRINA*10CPR 500MG</t>
  </si>
  <si>
    <t>Tantum verde gola*collut 160ml</t>
  </si>
  <si>
    <t>*043786033*</t>
  </si>
  <si>
    <t>TANTUM VERDE NASO CHIUSO*15ML</t>
  </si>
  <si>
    <t>Tantum verde natura past eu&amp;amp;mi</t>
  </si>
  <si>
    <t>Tantum verde natura past li&amp;amp;mi</t>
  </si>
  <si>
    <t>Tantum verde natura tris nebul</t>
  </si>
  <si>
    <t>*940086337*</t>
  </si>
  <si>
    <t>TANTUM VERDE SOS AFTE SPRAY 20ML</t>
  </si>
  <si>
    <t>*981154279*</t>
  </si>
  <si>
    <t>TANTUM VERDE SOS PLACCA 250ML</t>
  </si>
  <si>
    <t>Tantum verde*nebul fl 15ml0,3%</t>
  </si>
  <si>
    <t>Tantum verde*nebul fl 30ml</t>
  </si>
  <si>
    <t>*938061076*</t>
  </si>
  <si>
    <t>TENA FLEX SUPER PANN XL 30PZ</t>
  </si>
  <si>
    <t>*931080497*</t>
  </si>
  <si>
    <t>TEPE ANGLE SCOV BLU 0,6MM 6PZ</t>
  </si>
  <si>
    <t>*931080509*</t>
  </si>
  <si>
    <t>TEPE ANGLE SCOV GIALLO 0,7 6PZ</t>
  </si>
  <si>
    <t>*931080511*</t>
  </si>
  <si>
    <t>TEPE ANGLE SCOV VERDE 0,8MM 6P</t>
  </si>
  <si>
    <t>*987022340*</t>
  </si>
  <si>
    <t>TERMOMETRO GALLIO VEDOECO PLU</t>
  </si>
  <si>
    <t>Thermacare dolor mestruali 3pz</t>
  </si>
  <si>
    <t>Thermacare fasc col/spa/pols2p</t>
  </si>
  <si>
    <t>Thermacare fasc col/spa/pols6p</t>
  </si>
  <si>
    <t>Thermacare fascia versatile xl</t>
  </si>
  <si>
    <t>Thermacare schiena fascia 2pz</t>
  </si>
  <si>
    <t>Thermacare schiena fascia 4pz</t>
  </si>
  <si>
    <t>Thermacare versatile fascia3pz</t>
  </si>
  <si>
    <t>Thermacare versatile fascia6pz</t>
  </si>
  <si>
    <t>*935899625*</t>
  </si>
  <si>
    <t>TIMODORE GEL TRATT ONICOMICOSI</t>
  </si>
  <si>
    <t>*025647013*</t>
  </si>
  <si>
    <t>TROSYD*CREMA DERM 30G 1%</t>
  </si>
  <si>
    <t>Trosyd*soluz cut. ung.1fl 12ml 28%</t>
  </si>
  <si>
    <t>*909223253*</t>
  </si>
  <si>
    <t>UNIGYN SAP PH4.5 100GR</t>
  </si>
  <si>
    <t>*944957341*</t>
  </si>
  <si>
    <t>UROGERMIN DET IGIENE INT 200ML</t>
  </si>
  <si>
    <t>*925491728*</t>
  </si>
  <si>
    <t>VENORUTON ANTIOSSIDANTE 20BUST</t>
  </si>
  <si>
    <t>Verolax*bb 18supp 1,375g</t>
  </si>
  <si>
    <t>Verolax*bb sol rett 6clismi 3g</t>
  </si>
  <si>
    <t>Vicks sinex aloe*neb 15ml0.05%</t>
  </si>
  <si>
    <t>*028688024*</t>
  </si>
  <si>
    <t>VICKS TOSSE SEDATIVO*FL 180ML</t>
  </si>
  <si>
    <t>*945155380*</t>
  </si>
  <si>
    <t>VISURETIN 30CPS</t>
  </si>
  <si>
    <t>Vitamina c act 1000 30cpr mast</t>
  </si>
  <si>
    <t>*034548204*</t>
  </si>
  <si>
    <t>VOLTAREN EMULGEL*GEL 120G 1%</t>
  </si>
  <si>
    <t>Yovis caps 10cps</t>
  </si>
  <si>
    <t>*972264410*</t>
  </si>
  <si>
    <t>YOVIS STICK 10BUST</t>
  </si>
  <si>
    <t>*035304043*</t>
  </si>
  <si>
    <t>ZERINOL C.M.*20CPR RIV 300+2MG</t>
  </si>
  <si>
    <t>*032647024*</t>
  </si>
  <si>
    <t>OMNIC*20CPS 0,4MG R.M.</t>
  </si>
  <si>
    <t>*025980083*</t>
  </si>
  <si>
    <t>XANAX*OS GTT FL 20ML 0,75MG/ML</t>
  </si>
  <si>
    <r>
      <t>10,65 € - 38</t>
    </r>
    <r>
      <rPr>
        <sz val="24"/>
        <rFont val="Calibri"/>
        <family val="2"/>
        <scheme val="minor"/>
      </rPr>
      <t>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</si>
  <si>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t>Max 50 pz</t>
  </si>
  <si>
    <t>*	050017019	*</t>
  </si>
  <si>
    <t>MACMIROR COMPLEX*12 OV VAG</t>
  </si>
  <si>
    <t>*023432038*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</si>
</sst>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\ &quot;€&quot;"/>
    <numFmt numFmtId="165" formatCode="0.0%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E4D2F2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sz val="72"/>
      <color theme="1"/>
      <name val="C39HrP48DhTt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72"/>
      <name val="C39HrP48DhTt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72"/>
      <color theme="0"/>
      <name val="C39HrP48DhTt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E4D2F2"/>
      <name val="Calibri"/>
      <family val="2"/>
      <scheme val="minor"/>
    </font>
    <font>
      <sz val="24"/>
      <color rgb="FFE4D2F2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6"/>
      <color theme="1"/>
      <name val="IDAutomationHC39M Free Version"/>
      <family val="5"/>
      <charset val="2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2F2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4" fillId="0" borderId="0"/>
  </cellStyleXfs>
  <cellXfs count="223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9" fillId="0" borderId="1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9" fontId="9" fillId="0" borderId="14" xfId="1" applyFont="1" applyBorder="1" applyAlignment="1">
      <alignment horizontal="left" vertical="center"/>
    </xf>
    <xf numFmtId="0" fontId="6" fillId="2" borderId="0" xfId="0" applyFont="1" applyFill="1"/>
    <xf numFmtId="0" fontId="6" fillId="0" borderId="0" xfId="0" applyFont="1"/>
    <xf numFmtId="0" fontId="15" fillId="0" borderId="0" xfId="0" applyFont="1" applyAlignment="1">
      <alignment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2" fontId="20" fillId="0" borderId="3" xfId="0" applyNumberFormat="1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 wrapText="1"/>
    </xf>
    <xf numFmtId="49" fontId="17" fillId="0" borderId="23" xfId="0" applyNumberFormat="1" applyFont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49" fontId="22" fillId="2" borderId="0" xfId="0" applyNumberFormat="1" applyFont="1" applyFill="1" applyAlignment="1">
      <alignment horizontal="center"/>
    </xf>
    <xf numFmtId="164" fontId="23" fillId="2" borderId="0" xfId="0" applyNumberFormat="1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/>
    </xf>
    <xf numFmtId="0" fontId="9" fillId="0" borderId="9" xfId="0" applyFont="1" applyBorder="1" applyAlignment="1">
      <alignment vertical="center"/>
    </xf>
    <xf numFmtId="49" fontId="8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vertical="center"/>
    </xf>
    <xf numFmtId="10" fontId="5" fillId="2" borderId="0" xfId="1" applyNumberFormat="1" applyFont="1" applyFill="1" applyBorder="1" applyAlignment="1">
      <alignment horizontal="center"/>
    </xf>
    <xf numFmtId="49" fontId="12" fillId="2" borderId="23" xfId="0" applyNumberFormat="1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2" fontId="12" fillId="2" borderId="23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left" vertical="center"/>
    </xf>
    <xf numFmtId="0" fontId="10" fillId="0" borderId="15" xfId="0" applyFont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10" fillId="2" borderId="23" xfId="0" applyFont="1" applyFill="1" applyBorder="1" applyAlignment="1">
      <alignment vertical="center" wrapText="1"/>
    </xf>
    <xf numFmtId="0" fontId="20" fillId="0" borderId="16" xfId="0" applyFont="1" applyBorder="1" applyAlignment="1">
      <alignment horizontal="center" vertical="center" wrapText="1"/>
    </xf>
    <xf numFmtId="10" fontId="20" fillId="0" borderId="24" xfId="0" applyNumberFormat="1" applyFont="1" applyBorder="1" applyAlignment="1">
      <alignment horizontal="center" vertical="center" wrapText="1"/>
    </xf>
    <xf numFmtId="10" fontId="20" fillId="0" borderId="26" xfId="0" applyNumberFormat="1" applyFont="1" applyBorder="1" applyAlignment="1">
      <alignment horizontal="center" vertical="center" wrapText="1"/>
    </xf>
    <xf numFmtId="2" fontId="20" fillId="0" borderId="25" xfId="0" applyNumberFormat="1" applyFont="1" applyBorder="1" applyAlignment="1">
      <alignment horizontal="center" vertical="center" wrapText="1"/>
    </xf>
    <xf numFmtId="10" fontId="20" fillId="0" borderId="2" xfId="0" applyNumberFormat="1" applyFont="1" applyBorder="1" applyAlignment="1">
      <alignment horizontal="center" vertical="center" wrapText="1"/>
    </xf>
    <xf numFmtId="0" fontId="25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10" fontId="25" fillId="2" borderId="0" xfId="1" applyNumberFormat="1" applyFont="1" applyFill="1" applyAlignment="1">
      <alignment horizontal="center"/>
    </xf>
    <xf numFmtId="10" fontId="25" fillId="2" borderId="0" xfId="0" applyNumberFormat="1" applyFont="1" applyFill="1" applyAlignment="1">
      <alignment horizontal="center"/>
    </xf>
    <xf numFmtId="0" fontId="25" fillId="2" borderId="0" xfId="0" applyFont="1" applyFill="1" applyAlignment="1">
      <alignment horizontal="center" vertical="center"/>
    </xf>
    <xf numFmtId="164" fontId="25" fillId="0" borderId="30" xfId="0" applyNumberFormat="1" applyFont="1" applyBorder="1" applyAlignment="1">
      <alignment horizontal="center" vertical="center"/>
    </xf>
    <xf numFmtId="164" fontId="26" fillId="0" borderId="17" xfId="0" applyNumberFormat="1" applyFont="1" applyBorder="1" applyAlignment="1">
      <alignment horizontal="center" vertical="center"/>
    </xf>
    <xf numFmtId="9" fontId="25" fillId="0" borderId="22" xfId="1" applyFont="1" applyFill="1" applyBorder="1" applyAlignment="1">
      <alignment horizontal="center" vertical="center"/>
    </xf>
    <xf numFmtId="164" fontId="27" fillId="3" borderId="27" xfId="0" applyNumberFormat="1" applyFont="1" applyFill="1" applyBorder="1" applyAlignment="1">
      <alignment horizontal="center" vertical="center"/>
    </xf>
    <xf numFmtId="10" fontId="28" fillId="3" borderId="6" xfId="1" applyNumberFormat="1" applyFont="1" applyFill="1" applyBorder="1" applyAlignment="1">
      <alignment horizontal="center" vertical="center"/>
    </xf>
    <xf numFmtId="164" fontId="27" fillId="3" borderId="5" xfId="0" applyNumberFormat="1" applyFont="1" applyFill="1" applyBorder="1" applyAlignment="1">
      <alignment horizontal="center" vertical="center"/>
    </xf>
    <xf numFmtId="9" fontId="28" fillId="3" borderId="6" xfId="1" applyFont="1" applyFill="1" applyBorder="1" applyAlignment="1">
      <alignment horizontal="center" vertical="center"/>
    </xf>
    <xf numFmtId="164" fontId="25" fillId="0" borderId="21" xfId="0" applyNumberFormat="1" applyFont="1" applyBorder="1" applyAlignment="1">
      <alignment horizontal="center" vertical="center"/>
    </xf>
    <xf numFmtId="164" fontId="26" fillId="0" borderId="5" xfId="0" applyNumberFormat="1" applyFont="1" applyBorder="1" applyAlignment="1">
      <alignment horizontal="center" vertical="center"/>
    </xf>
    <xf numFmtId="9" fontId="25" fillId="0" borderId="11" xfId="1" applyFont="1" applyFill="1" applyBorder="1" applyAlignment="1">
      <alignment horizontal="center" vertical="center"/>
    </xf>
    <xf numFmtId="10" fontId="28" fillId="3" borderId="11" xfId="1" applyNumberFormat="1" applyFont="1" applyFill="1" applyBorder="1" applyAlignment="1">
      <alignment horizontal="center" vertical="center"/>
    </xf>
    <xf numFmtId="164" fontId="26" fillId="0" borderId="7" xfId="0" applyNumberFormat="1" applyFont="1" applyBorder="1" applyAlignment="1">
      <alignment horizontal="center" vertical="center"/>
    </xf>
    <xf numFmtId="165" fontId="25" fillId="0" borderId="12" xfId="1" applyNumberFormat="1" applyFont="1" applyFill="1" applyBorder="1" applyAlignment="1">
      <alignment horizontal="center" vertical="center"/>
    </xf>
    <xf numFmtId="9" fontId="25" fillId="0" borderId="12" xfId="1" applyFont="1" applyFill="1" applyBorder="1" applyAlignment="1">
      <alignment horizontal="center" vertical="center"/>
    </xf>
    <xf numFmtId="164" fontId="26" fillId="0" borderId="19" xfId="0" applyNumberFormat="1" applyFont="1" applyBorder="1" applyAlignment="1">
      <alignment horizontal="center" vertical="center"/>
    </xf>
    <xf numFmtId="164" fontId="27" fillId="3" borderId="7" xfId="0" applyNumberFormat="1" applyFont="1" applyFill="1" applyBorder="1" applyAlignment="1">
      <alignment horizontal="center" vertical="center"/>
    </xf>
    <xf numFmtId="9" fontId="28" fillId="3" borderId="9" xfId="1" applyFont="1" applyFill="1" applyBorder="1" applyAlignment="1">
      <alignment horizontal="center" vertical="center"/>
    </xf>
    <xf numFmtId="10" fontId="25" fillId="0" borderId="12" xfId="1" applyNumberFormat="1" applyFont="1" applyBorder="1" applyAlignment="1">
      <alignment horizontal="center" vertical="center"/>
    </xf>
    <xf numFmtId="164" fontId="27" fillId="3" borderId="19" xfId="0" applyNumberFormat="1" applyFont="1" applyFill="1" applyBorder="1" applyAlignment="1">
      <alignment horizontal="center" vertical="center"/>
    </xf>
    <xf numFmtId="10" fontId="28" fillId="3" borderId="12" xfId="1" applyNumberFormat="1" applyFont="1" applyFill="1" applyBorder="1" applyAlignment="1">
      <alignment horizontal="center" vertical="center"/>
    </xf>
    <xf numFmtId="164" fontId="29" fillId="0" borderId="21" xfId="0" applyNumberFormat="1" applyFont="1" applyBorder="1" applyAlignment="1">
      <alignment horizontal="center" vertical="center"/>
    </xf>
    <xf numFmtId="164" fontId="30" fillId="2" borderId="7" xfId="0" applyNumberFormat="1" applyFont="1" applyFill="1" applyBorder="1" applyAlignment="1">
      <alignment horizontal="center" vertical="center"/>
    </xf>
    <xf numFmtId="165" fontId="29" fillId="0" borderId="12" xfId="1" applyNumberFormat="1" applyFont="1" applyBorder="1" applyAlignment="1">
      <alignment horizontal="center" vertical="center"/>
    </xf>
    <xf numFmtId="164" fontId="30" fillId="3" borderId="7" xfId="0" applyNumberFormat="1" applyFont="1" applyFill="1" applyBorder="1" applyAlignment="1">
      <alignment horizontal="center" vertical="center"/>
    </xf>
    <xf numFmtId="10" fontId="29" fillId="3" borderId="12" xfId="1" applyNumberFormat="1" applyFont="1" applyFill="1" applyBorder="1" applyAlignment="1">
      <alignment horizontal="center" vertical="center"/>
    </xf>
    <xf numFmtId="164" fontId="30" fillId="3" borderId="19" xfId="0" applyNumberFormat="1" applyFont="1" applyFill="1" applyBorder="1" applyAlignment="1">
      <alignment horizontal="center" vertical="center"/>
    </xf>
    <xf numFmtId="9" fontId="29" fillId="3" borderId="9" xfId="1" applyFont="1" applyFill="1" applyBorder="1" applyAlignment="1">
      <alignment horizontal="center" vertical="center"/>
    </xf>
    <xf numFmtId="165" fontId="25" fillId="0" borderId="12" xfId="1" applyNumberFormat="1" applyFont="1" applyBorder="1" applyAlignment="1">
      <alignment horizontal="center" vertical="center"/>
    </xf>
    <xf numFmtId="9" fontId="25" fillId="0" borderId="12" xfId="1" applyFont="1" applyBorder="1" applyAlignment="1">
      <alignment horizontal="center" vertical="center"/>
    </xf>
    <xf numFmtId="165" fontId="25" fillId="0" borderId="9" xfId="1" applyNumberFormat="1" applyFont="1" applyBorder="1" applyAlignment="1">
      <alignment horizontal="center" vertical="center"/>
    </xf>
    <xf numFmtId="164" fontId="30" fillId="0" borderId="7" xfId="0" applyNumberFormat="1" applyFont="1" applyBorder="1" applyAlignment="1">
      <alignment horizontal="center" vertical="center"/>
    </xf>
    <xf numFmtId="9" fontId="29" fillId="0" borderId="12" xfId="1" applyFont="1" applyFill="1" applyBorder="1" applyAlignment="1">
      <alignment horizontal="center" vertical="center"/>
    </xf>
    <xf numFmtId="164" fontId="30" fillId="0" borderId="19" xfId="0" applyNumberFormat="1" applyFont="1" applyBorder="1" applyAlignment="1">
      <alignment horizontal="center" vertical="center"/>
    </xf>
    <xf numFmtId="165" fontId="29" fillId="0" borderId="19" xfId="1" applyNumberFormat="1" applyFont="1" applyFill="1" applyBorder="1" applyAlignment="1">
      <alignment horizontal="center" vertical="center"/>
    </xf>
    <xf numFmtId="164" fontId="26" fillId="0" borderId="18" xfId="0" applyNumberFormat="1" applyFont="1" applyBorder="1" applyAlignment="1">
      <alignment horizontal="center" vertical="center"/>
    </xf>
    <xf numFmtId="9" fontId="25" fillId="0" borderId="13" xfId="1" applyFont="1" applyBorder="1" applyAlignment="1">
      <alignment horizontal="center" vertical="center"/>
    </xf>
    <xf numFmtId="164" fontId="27" fillId="3" borderId="18" xfId="0" applyNumberFormat="1" applyFont="1" applyFill="1" applyBorder="1" applyAlignment="1">
      <alignment horizontal="center" vertical="center"/>
    </xf>
    <xf numFmtId="10" fontId="28" fillId="3" borderId="9" xfId="1" applyNumberFormat="1" applyFont="1" applyFill="1" applyBorder="1" applyAlignment="1">
      <alignment horizontal="center" vertical="center"/>
    </xf>
    <xf numFmtId="164" fontId="25" fillId="0" borderId="20" xfId="0" applyNumberFormat="1" applyFont="1" applyBorder="1" applyAlignment="1">
      <alignment horizontal="center" vertical="center"/>
    </xf>
    <xf numFmtId="9" fontId="25" fillId="0" borderId="9" xfId="1" applyFont="1" applyFill="1" applyBorder="1" applyAlignment="1">
      <alignment horizontal="center" vertical="center"/>
    </xf>
    <xf numFmtId="164" fontId="26" fillId="0" borderId="8" xfId="0" applyNumberFormat="1" applyFont="1" applyBorder="1" applyAlignment="1">
      <alignment horizontal="center" vertical="center"/>
    </xf>
    <xf numFmtId="9" fontId="28" fillId="3" borderId="12" xfId="1" applyFont="1" applyFill="1" applyBorder="1" applyAlignment="1">
      <alignment horizontal="center" vertical="center"/>
    </xf>
    <xf numFmtId="9" fontId="29" fillId="0" borderId="9" xfId="1" applyFont="1" applyFill="1" applyBorder="1" applyAlignment="1">
      <alignment horizontal="center" vertical="center"/>
    </xf>
    <xf numFmtId="164" fontId="26" fillId="0" borderId="35" xfId="0" applyNumberFormat="1" applyFont="1" applyBorder="1" applyAlignment="1">
      <alignment horizontal="center" vertical="center"/>
    </xf>
    <xf numFmtId="9" fontId="25" fillId="0" borderId="9" xfId="1" applyFont="1" applyBorder="1" applyAlignment="1">
      <alignment horizontal="center" vertical="center"/>
    </xf>
    <xf numFmtId="165" fontId="25" fillId="0" borderId="11" xfId="1" applyNumberFormat="1" applyFont="1" applyFill="1" applyBorder="1" applyAlignment="1">
      <alignment horizontal="center" vertical="center"/>
    </xf>
    <xf numFmtId="164" fontId="30" fillId="0" borderId="29" xfId="0" applyNumberFormat="1" applyFont="1" applyBorder="1" applyAlignment="1">
      <alignment horizontal="center" vertical="center"/>
    </xf>
    <xf numFmtId="9" fontId="29" fillId="0" borderId="13" xfId="1" applyFont="1" applyFill="1" applyBorder="1" applyAlignment="1">
      <alignment horizontal="center" vertical="center"/>
    </xf>
    <xf numFmtId="164" fontId="27" fillId="3" borderId="29" xfId="0" applyNumberFormat="1" applyFont="1" applyFill="1" applyBorder="1" applyAlignment="1">
      <alignment horizontal="center" vertical="center"/>
    </xf>
    <xf numFmtId="10" fontId="28" fillId="3" borderId="13" xfId="1" applyNumberFormat="1" applyFont="1" applyFill="1" applyBorder="1" applyAlignment="1">
      <alignment horizontal="center" vertical="center"/>
    </xf>
    <xf numFmtId="10" fontId="28" fillId="3" borderId="28" xfId="1" applyNumberFormat="1" applyFont="1" applyFill="1" applyBorder="1" applyAlignment="1">
      <alignment horizontal="center" vertical="center"/>
    </xf>
    <xf numFmtId="164" fontId="25" fillId="0" borderId="31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9" fontId="29" fillId="0" borderId="11" xfId="1" applyFont="1" applyFill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10" fontId="28" fillId="3" borderId="12" xfId="0" applyNumberFormat="1" applyFont="1" applyFill="1" applyBorder="1" applyAlignment="1">
      <alignment horizontal="center" vertical="center"/>
    </xf>
    <xf numFmtId="10" fontId="28" fillId="3" borderId="9" xfId="0" applyNumberFormat="1" applyFont="1" applyFill="1" applyBorder="1" applyAlignment="1">
      <alignment horizontal="center" vertical="center"/>
    </xf>
    <xf numFmtId="9" fontId="28" fillId="3" borderId="9" xfId="0" applyNumberFormat="1" applyFont="1" applyFill="1" applyBorder="1" applyAlignment="1">
      <alignment horizontal="center" vertical="center"/>
    </xf>
    <xf numFmtId="9" fontId="29" fillId="0" borderId="6" xfId="1" applyFont="1" applyFill="1" applyBorder="1" applyAlignment="1">
      <alignment horizontal="center" vertical="center"/>
    </xf>
    <xf numFmtId="164" fontId="25" fillId="0" borderId="12" xfId="0" applyNumberFormat="1" applyFont="1" applyBorder="1" applyAlignment="1">
      <alignment horizontal="center" vertical="center"/>
    </xf>
    <xf numFmtId="165" fontId="25" fillId="0" borderId="11" xfId="1" applyNumberFormat="1" applyFont="1" applyBorder="1" applyAlignment="1">
      <alignment horizontal="center" vertical="center"/>
    </xf>
    <xf numFmtId="164" fontId="26" fillId="0" borderId="27" xfId="0" applyNumberFormat="1" applyFont="1" applyBorder="1" applyAlignment="1">
      <alignment horizontal="center" vertical="center"/>
    </xf>
    <xf numFmtId="9" fontId="25" fillId="0" borderId="6" xfId="1" applyFont="1" applyBorder="1" applyAlignment="1">
      <alignment horizontal="center" vertical="center"/>
    </xf>
    <xf numFmtId="164" fontId="30" fillId="0" borderId="27" xfId="0" applyNumberFormat="1" applyFont="1" applyBorder="1" applyAlignment="1">
      <alignment horizontal="center" vertical="center"/>
    </xf>
    <xf numFmtId="9" fontId="25" fillId="0" borderId="11" xfId="1" applyFont="1" applyBorder="1" applyAlignment="1">
      <alignment horizontal="center" vertical="center"/>
    </xf>
    <xf numFmtId="164" fontId="30" fillId="0" borderId="8" xfId="0" applyNumberFormat="1" applyFont="1" applyBorder="1" applyAlignment="1">
      <alignment horizontal="center" vertical="center"/>
    </xf>
    <xf numFmtId="9" fontId="25" fillId="2" borderId="14" xfId="1" applyFont="1" applyFill="1" applyBorder="1" applyAlignment="1">
      <alignment horizontal="center" vertical="center"/>
    </xf>
    <xf numFmtId="9" fontId="25" fillId="0" borderId="14" xfId="1" applyFont="1" applyBorder="1" applyAlignment="1">
      <alignment horizontal="center" vertical="center"/>
    </xf>
    <xf numFmtId="9" fontId="25" fillId="0" borderId="6" xfId="1" applyFont="1" applyFill="1" applyBorder="1" applyAlignment="1">
      <alignment horizontal="center" vertical="center"/>
    </xf>
    <xf numFmtId="9" fontId="25" fillId="0" borderId="8" xfId="1" applyFont="1" applyBorder="1" applyAlignment="1">
      <alignment horizontal="center" vertical="center"/>
    </xf>
    <xf numFmtId="9" fontId="25" fillId="0" borderId="14" xfId="1" applyFont="1" applyFill="1" applyBorder="1" applyAlignment="1">
      <alignment horizontal="center" vertical="center"/>
    </xf>
    <xf numFmtId="9" fontId="25" fillId="0" borderId="8" xfId="1" applyFont="1" applyFill="1" applyBorder="1" applyAlignment="1">
      <alignment horizontal="center" vertical="center"/>
    </xf>
    <xf numFmtId="9" fontId="25" fillId="0" borderId="20" xfId="1" applyFont="1" applyFill="1" applyBorder="1" applyAlignment="1">
      <alignment horizontal="center" vertical="center"/>
    </xf>
    <xf numFmtId="9" fontId="28" fillId="3" borderId="9" xfId="1" applyFont="1" applyFill="1" applyBorder="1" applyAlignment="1">
      <alignment horizontal="center"/>
    </xf>
    <xf numFmtId="164" fontId="26" fillId="2" borderId="19" xfId="0" applyNumberFormat="1" applyFont="1" applyFill="1" applyBorder="1" applyAlignment="1">
      <alignment horizontal="center" vertical="center"/>
    </xf>
    <xf numFmtId="9" fontId="25" fillId="0" borderId="20" xfId="1" applyFont="1" applyBorder="1" applyAlignment="1">
      <alignment horizontal="center" vertical="center"/>
    </xf>
    <xf numFmtId="0" fontId="31" fillId="2" borderId="10" xfId="0" applyFont="1" applyFill="1" applyBorder="1" applyAlignment="1">
      <alignment horizontal="center"/>
    </xf>
    <xf numFmtId="10" fontId="31" fillId="2" borderId="10" xfId="0" applyNumberFormat="1" applyFont="1" applyFill="1" applyBorder="1" applyAlignment="1">
      <alignment horizontal="center"/>
    </xf>
    <xf numFmtId="164" fontId="25" fillId="0" borderId="32" xfId="0" applyNumberFormat="1" applyFont="1" applyBorder="1" applyAlignment="1">
      <alignment horizontal="center" vertical="center"/>
    </xf>
    <xf numFmtId="164" fontId="25" fillId="0" borderId="35" xfId="0" applyNumberFormat="1" applyFont="1" applyBorder="1" applyAlignment="1">
      <alignment horizontal="center" vertical="center"/>
    </xf>
    <xf numFmtId="164" fontId="28" fillId="3" borderId="19" xfId="0" applyNumberFormat="1" applyFont="1" applyFill="1" applyBorder="1" applyAlignment="1">
      <alignment horizontal="center" vertical="center"/>
    </xf>
    <xf numFmtId="164" fontId="28" fillId="3" borderId="7" xfId="0" applyNumberFormat="1" applyFont="1" applyFill="1" applyBorder="1" applyAlignment="1">
      <alignment horizontal="center" vertical="center"/>
    </xf>
    <xf numFmtId="9" fontId="29" fillId="0" borderId="12" xfId="1" applyFont="1" applyBorder="1" applyAlignment="1">
      <alignment horizontal="center" vertical="center"/>
    </xf>
    <xf numFmtId="10" fontId="27" fillId="3" borderId="19" xfId="1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164" fontId="25" fillId="2" borderId="0" xfId="0" applyNumberFormat="1" applyFont="1" applyFill="1" applyAlignment="1">
      <alignment horizontal="center" vertical="center"/>
    </xf>
    <xf numFmtId="164" fontId="26" fillId="2" borderId="0" xfId="0" applyNumberFormat="1" applyFont="1" applyFill="1" applyAlignment="1">
      <alignment horizontal="center" vertical="center"/>
    </xf>
    <xf numFmtId="9" fontId="25" fillId="2" borderId="0" xfId="1" applyFont="1" applyFill="1" applyBorder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9" fontId="29" fillId="2" borderId="0" xfId="1" applyFont="1" applyFill="1" applyBorder="1" applyAlignment="1">
      <alignment horizontal="center" vertical="center"/>
    </xf>
    <xf numFmtId="164" fontId="27" fillId="2" borderId="0" xfId="0" applyNumberFormat="1" applyFont="1" applyFill="1" applyAlignment="1">
      <alignment horizontal="center" vertical="center"/>
    </xf>
    <xf numFmtId="9" fontId="28" fillId="2" borderId="0" xfId="1" applyFont="1" applyFill="1" applyBorder="1" applyAlignment="1">
      <alignment horizontal="center" vertical="center"/>
    </xf>
    <xf numFmtId="2" fontId="26" fillId="2" borderId="23" xfId="0" applyNumberFormat="1" applyFont="1" applyFill="1" applyBorder="1" applyAlignment="1">
      <alignment horizontal="center" vertical="center" wrapText="1"/>
    </xf>
    <xf numFmtId="10" fontId="25" fillId="2" borderId="23" xfId="1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10" fontId="25" fillId="0" borderId="0" xfId="1" applyNumberFormat="1" applyFont="1" applyAlignment="1">
      <alignment horizontal="center"/>
    </xf>
    <xf numFmtId="10" fontId="25" fillId="0" borderId="0" xfId="0" applyNumberFormat="1" applyFont="1" applyAlignment="1">
      <alignment horizontal="center"/>
    </xf>
    <xf numFmtId="0" fontId="10" fillId="0" borderId="14" xfId="0" applyFont="1" applyBorder="1" applyAlignment="1">
      <alignment vertical="center" wrapText="1"/>
    </xf>
    <xf numFmtId="49" fontId="32" fillId="0" borderId="5" xfId="0" applyNumberFormat="1" applyFont="1" applyBorder="1" applyAlignment="1">
      <alignment horizontal="center" vertical="justify"/>
    </xf>
    <xf numFmtId="49" fontId="20" fillId="0" borderId="3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49" fontId="33" fillId="0" borderId="3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164" fontId="9" fillId="0" borderId="14" xfId="0" applyNumberFormat="1" applyFont="1" applyBorder="1" applyAlignment="1">
      <alignment horizontal="left" vertical="center"/>
    </xf>
    <xf numFmtId="49" fontId="32" fillId="0" borderId="21" xfId="0" applyNumberFormat="1" applyFont="1" applyBorder="1" applyAlignment="1">
      <alignment horizontal="center" vertical="justify"/>
    </xf>
    <xf numFmtId="49" fontId="32" fillId="0" borderId="31" xfId="0" applyNumberFormat="1" applyFont="1" applyBorder="1" applyAlignment="1">
      <alignment horizontal="center" vertical="justify"/>
    </xf>
    <xf numFmtId="0" fontId="16" fillId="0" borderId="16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49" fontId="32" fillId="0" borderId="30" xfId="0" applyNumberFormat="1" applyFont="1" applyBorder="1" applyAlignment="1">
      <alignment horizontal="center" vertical="justify"/>
    </xf>
    <xf numFmtId="0" fontId="16" fillId="0" borderId="34" xfId="0" applyFont="1" applyBorder="1" applyAlignment="1">
      <alignment horizontal="center" vertical="center" wrapText="1"/>
    </xf>
    <xf numFmtId="9" fontId="29" fillId="0" borderId="12" xfId="0" applyNumberFormat="1" applyFont="1" applyBorder="1" applyAlignment="1">
      <alignment horizontal="center" vertical="center"/>
    </xf>
    <xf numFmtId="9" fontId="25" fillId="2" borderId="9" xfId="1" applyFont="1" applyFill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6" fillId="0" borderId="31" xfId="0" applyFont="1" applyBorder="1" applyAlignment="1">
      <alignment horizontal="left" vertical="center"/>
    </xf>
    <xf numFmtId="0" fontId="36" fillId="0" borderId="31" xfId="0" applyFont="1" applyBorder="1" applyAlignment="1">
      <alignment horizontal="center" vertical="center"/>
    </xf>
    <xf numFmtId="0" fontId="36" fillId="0" borderId="11" xfId="0" applyFont="1" applyBorder="1" applyAlignment="1">
      <alignment horizontal="left" vertical="center"/>
    </xf>
    <xf numFmtId="0" fontId="37" fillId="0" borderId="1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36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6" fillId="0" borderId="12" xfId="0" applyFont="1" applyBorder="1" applyAlignment="1">
      <alignment horizontal="left" vertical="center"/>
    </xf>
    <xf numFmtId="0" fontId="36" fillId="0" borderId="12" xfId="0" applyFont="1" applyBorder="1" applyAlignment="1">
      <alignment horizontal="left" vertical="center" wrapText="1"/>
    </xf>
    <xf numFmtId="0" fontId="38" fillId="2" borderId="0" xfId="0" applyFont="1" applyFill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5" fillId="0" borderId="23" xfId="0" applyNumberFormat="1" applyFont="1" applyBorder="1" applyAlignment="1">
      <alignment horizontal="center" vertical="center"/>
    </xf>
    <xf numFmtId="164" fontId="26" fillId="0" borderId="23" xfId="0" applyNumberFormat="1" applyFont="1" applyBorder="1" applyAlignment="1">
      <alignment horizontal="center" vertical="center"/>
    </xf>
    <xf numFmtId="49" fontId="32" fillId="0" borderId="23" xfId="0" applyNumberFormat="1" applyFont="1" applyBorder="1" applyAlignment="1">
      <alignment horizontal="center" vertical="justify"/>
    </xf>
    <xf numFmtId="10" fontId="25" fillId="0" borderId="23" xfId="1" applyNumberFormat="1" applyFont="1" applyBorder="1" applyAlignment="1">
      <alignment horizontal="center" vertical="center"/>
    </xf>
    <xf numFmtId="0" fontId="39" fillId="4" borderId="36" xfId="0" applyFont="1" applyFill="1" applyBorder="1" applyAlignment="1">
      <alignment vertical="center" wrapText="1"/>
    </xf>
    <xf numFmtId="0" fontId="39" fillId="4" borderId="23" xfId="0" applyFont="1" applyFill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49" fontId="32" fillId="0" borderId="7" xfId="0" applyNumberFormat="1" applyFont="1" applyBorder="1" applyAlignment="1">
      <alignment horizontal="center" vertical="justify"/>
    </xf>
    <xf numFmtId="164" fontId="26" fillId="0" borderId="29" xfId="0" applyNumberFormat="1" applyFont="1" applyBorder="1" applyAlignment="1">
      <alignment horizontal="center" vertical="center"/>
    </xf>
    <xf numFmtId="165" fontId="25" fillId="0" borderId="13" xfId="1" applyNumberFormat="1" applyFont="1" applyBorder="1" applyAlignment="1">
      <alignment horizontal="center" vertical="center"/>
    </xf>
    <xf numFmtId="9" fontId="25" fillId="0" borderId="13" xfId="1" applyFont="1" applyFill="1" applyBorder="1" applyAlignment="1">
      <alignment horizontal="center" vertical="center"/>
    </xf>
    <xf numFmtId="9" fontId="29" fillId="0" borderId="28" xfId="1" applyFont="1" applyFill="1" applyBorder="1" applyAlignment="1">
      <alignment horizontal="center" vertical="center"/>
    </xf>
    <xf numFmtId="164" fontId="27" fillId="3" borderId="37" xfId="0" applyNumberFormat="1" applyFont="1" applyFill="1" applyBorder="1" applyAlignment="1">
      <alignment horizontal="center" vertical="center"/>
    </xf>
    <xf numFmtId="9" fontId="28" fillId="3" borderId="34" xfId="1" applyFont="1" applyFill="1" applyBorder="1" applyAlignment="1">
      <alignment horizontal="center" vertical="center"/>
    </xf>
    <xf numFmtId="0" fontId="34" fillId="0" borderId="11" xfId="0" applyFont="1" applyBorder="1" applyAlignment="1">
      <alignment horizontal="left" vertical="center"/>
    </xf>
    <xf numFmtId="0" fontId="36" fillId="0" borderId="11" xfId="0" applyFont="1" applyBorder="1" applyAlignment="1">
      <alignment horizontal="left" vertical="center" wrapText="1"/>
    </xf>
    <xf numFmtId="49" fontId="9" fillId="0" borderId="20" xfId="0" applyNumberFormat="1" applyFont="1" applyBorder="1" applyAlignment="1">
      <alignment horizontal="left" vertical="center"/>
    </xf>
    <xf numFmtId="49" fontId="32" fillId="0" borderId="35" xfId="0" applyNumberFormat="1" applyFont="1" applyBorder="1" applyAlignment="1">
      <alignment horizontal="center" vertical="justify"/>
    </xf>
    <xf numFmtId="0" fontId="3" fillId="0" borderId="3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9" fillId="4" borderId="0" xfId="0" applyFont="1" applyFill="1" applyAlignment="1">
      <alignment vertical="center" wrapText="1"/>
    </xf>
    <xf numFmtId="0" fontId="39" fillId="0" borderId="36" xfId="0" applyFont="1" applyBorder="1" applyAlignment="1">
      <alignment vertical="center" wrapText="1"/>
    </xf>
    <xf numFmtId="0" fontId="10" fillId="4" borderId="36" xfId="0" applyFont="1" applyFill="1" applyBorder="1" applyAlignment="1">
      <alignment vertical="center" wrapText="1"/>
    </xf>
    <xf numFmtId="0" fontId="10" fillId="0" borderId="9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164" fontId="30" fillId="0" borderId="7" xfId="0" applyNumberFormat="1" applyFont="1" applyBorder="1" applyAlignment="1">
      <alignment horizontal="center" vertical="center" wrapText="1"/>
    </xf>
    <xf numFmtId="164" fontId="30" fillId="0" borderId="9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</cellXfs>
  <cellStyles count="3">
    <cellStyle name="Normale" xfId="0" builtinId="0"/>
    <cellStyle name="Normale 2" xfId="2" xr:uid="{0F14E636-2869-4C7A-97A2-0C8C04761F62}"/>
    <cellStyle name="Percentuale" xfId="1" builtinId="5"/>
  </cellStyles>
  <dxfs count="0"/>
  <tableStyles count="1" defaultTableStyle="TableStyleMedium2" defaultPivotStyle="PivotStyleLight16">
    <tableStyle name="Invisible" pivot="0" table="0" count="0" xr9:uid="{ECA054CB-13A2-404D-BC48-5305B2C9E7D3}"/>
  </tableStyles>
  <colors>
    <mruColors>
      <color rgb="FF7F3D85"/>
      <color rgb="FFF7E9F3"/>
      <color rgb="FFE5CDF3"/>
      <color rgb="FFE0AAD2"/>
      <color rgb="FF733779"/>
      <color rgb="FFCC99FF"/>
      <color rgb="FF9966FF"/>
      <color rgb="FF384A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9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mailto:com@medifarmitalia.com?subject=Richiesta%20attivazione%20nuovo%20account%20Quicko&amp;body=%20Salve,%20vorremmo%20richiedere%20un%20account%20Quicko.%20Potreste%20gentilmente%20ricontattarci?%20Grazie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api.whatsapp.com/message/QCYECFPMOWLBM1?src=qr" TargetMode="External"/><Relationship Id="rId11" Type="http://schemas.openxmlformats.org/officeDocument/2006/relationships/image" Target="../media/image8.png"/><Relationship Id="rId5" Type="http://schemas.openxmlformats.org/officeDocument/2006/relationships/image" Target="../media/image4.png"/><Relationship Id="rId10" Type="http://schemas.openxmlformats.org/officeDocument/2006/relationships/image" Target="../media/image7.png"/><Relationship Id="rId4" Type="http://schemas.openxmlformats.org/officeDocument/2006/relationships/hyperlink" Target="mailto:com@medifarmitalia.com" TargetMode="External"/><Relationship Id="rId9" Type="http://schemas.openxmlformats.org/officeDocument/2006/relationships/hyperlink" Target="http://www.medifarmitalia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318943</xdr:colOff>
      <xdr:row>0</xdr:row>
      <xdr:rowOff>65522</xdr:rowOff>
    </xdr:from>
    <xdr:to>
      <xdr:col>1</xdr:col>
      <xdr:colOff>358771</xdr:colOff>
      <xdr:row>5</xdr:row>
      <xdr:rowOff>290382</xdr:rowOff>
    </xdr:to>
    <xdr:pic>
      <xdr:nvPicPr>
        <xdr:cNvPr id="3" name="Immagine 2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74C03631-4B8C-4398-A4ED-C50B2CA68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943" y="65522"/>
          <a:ext cx="3872057" cy="1920310"/>
        </a:xfrm>
        <a:prstGeom prst="rect">
          <a:avLst/>
        </a:prstGeom>
      </xdr:spPr>
    </xdr:pic>
    <xdr:clientData/>
  </xdr:twoCellAnchor>
  <xdr:oneCellAnchor>
    <xdr:from>
      <xdr:col>6</xdr:col>
      <xdr:colOff>843643</xdr:colOff>
      <xdr:row>0</xdr:row>
      <xdr:rowOff>79170</xdr:rowOff>
    </xdr:from>
    <xdr:ext cx="8548995" cy="2016332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338F9930-0F55-4D75-A703-6D8B4D543AA9}"/>
            </a:ext>
          </a:extLst>
        </xdr:cNvPr>
        <xdr:cNvSpPr txBox="1"/>
      </xdr:nvSpPr>
      <xdr:spPr>
        <a:xfrm>
          <a:off x="18628179" y="79170"/>
          <a:ext cx="8548995" cy="2016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it-IT" sz="2400" b="1" i="1">
              <a:solidFill>
                <a:srgbClr val="7F3D85"/>
              </a:solidFill>
            </a:rPr>
            <a:t>Minimi d'ordine</a:t>
          </a:r>
        </a:p>
        <a:p>
          <a:pPr algn="r"/>
          <a:r>
            <a:rPr lang="it-IT" sz="2000" b="1" i="1">
              <a:solidFill>
                <a:srgbClr val="7F3D85"/>
              </a:solidFill>
              <a:effectLst/>
            </a:rPr>
            <a:t>Ordine di soli prodotti PDE: 350</a:t>
          </a:r>
          <a:r>
            <a:rPr lang="it-IT" sz="2000" b="1" i="1" baseline="0">
              <a:solidFill>
                <a:srgbClr val="7F3D85"/>
              </a:solidFill>
              <a:effectLst/>
            </a:rPr>
            <a:t> </a:t>
          </a:r>
          <a:r>
            <a:rPr lang="it-IT" sz="2000" b="1" i="1">
              <a:solidFill>
                <a:srgbClr val="7F3D85"/>
              </a:solidFill>
              <a:effectLst/>
            </a:rPr>
            <a:t>€</a:t>
          </a:r>
          <a:endParaRPr lang="it-IT" sz="2000" b="0" i="1">
            <a:solidFill>
              <a:srgbClr val="7F3D85"/>
            </a:solidFill>
            <a:effectLst/>
          </a:endParaRPr>
        </a:p>
        <a:p>
          <a:pPr algn="r"/>
          <a:r>
            <a:rPr kumimoji="0" lang="it-IT" sz="20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Non contribuiscono al raggiungimento dell'ordine minimo PDE: </a:t>
          </a:r>
        </a:p>
        <a:p>
          <a:pPr algn="r"/>
          <a:r>
            <a:rPr kumimoji="0" lang="it-IT" sz="20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AUGMENTIN CPR, CARDURA 4 MG, GENTALYN, PLAVIX</a:t>
          </a:r>
        </a:p>
        <a:p>
          <a:pPr algn="r"/>
          <a:r>
            <a:rPr lang="it-IT" sz="2000" b="1" i="1">
              <a:solidFill>
                <a:srgbClr val="7F3D85"/>
              </a:solidFill>
              <a:effectLst/>
            </a:rPr>
            <a:t>Ordine misto prodotti PDE e Nazionali: 350 € PDE + Nazionale libero</a:t>
          </a:r>
          <a:endParaRPr lang="it-IT" sz="2000" i="1">
            <a:solidFill>
              <a:srgbClr val="7F3D85"/>
            </a:solidFill>
            <a:effectLst/>
          </a:endParaRPr>
        </a:p>
        <a:p>
          <a:pPr algn="r"/>
          <a:r>
            <a:rPr lang="it-IT" sz="2000" b="1" i="1">
              <a:solidFill>
                <a:srgbClr val="7F3D85"/>
              </a:solidFill>
              <a:effectLst/>
            </a:rPr>
            <a:t>Ordine di soli prodotti nazionali: 350 €</a:t>
          </a:r>
          <a:endParaRPr lang="it-IT" sz="2000" i="1">
            <a:solidFill>
              <a:srgbClr val="7F3D85"/>
            </a:solidFill>
            <a:effectLst/>
          </a:endParaRPr>
        </a:p>
        <a:p>
          <a:pPr algn="r"/>
          <a:br>
            <a:rPr lang="it-IT" sz="1400"/>
          </a:br>
          <a:endParaRPr lang="it-IT" sz="1400"/>
        </a:p>
        <a:p>
          <a:br>
            <a:rPr lang="it-IT" sz="800"/>
          </a:br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oneCellAnchor>
    <xdr:from>
      <xdr:col>1</xdr:col>
      <xdr:colOff>3896783</xdr:colOff>
      <xdr:row>0</xdr:row>
      <xdr:rowOff>191364</xdr:rowOff>
    </xdr:from>
    <xdr:ext cx="7089826" cy="1031629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6C15930F-CDD0-4EA0-AD9A-0EEA6BCFEBD7}"/>
            </a:ext>
          </a:extLst>
        </xdr:cNvPr>
        <xdr:cNvSpPr txBox="1"/>
      </xdr:nvSpPr>
      <xdr:spPr>
        <a:xfrm>
          <a:off x="5697874" y="191364"/>
          <a:ext cx="7089826" cy="1031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3200" b="1">
              <a:solidFill>
                <a:srgbClr val="384A54"/>
              </a:solidFill>
            </a:rPr>
            <a:t>Listino</a:t>
          </a:r>
          <a:r>
            <a:rPr lang="it-IT" sz="3200" b="1" baseline="0">
              <a:solidFill>
                <a:srgbClr val="384A54"/>
              </a:solidFill>
            </a:rPr>
            <a:t> </a:t>
          </a:r>
          <a:r>
            <a:rPr lang="it-IT" sz="3200" b="1">
              <a:solidFill>
                <a:srgbClr val="384A54"/>
              </a:solidFill>
            </a:rPr>
            <a:t>Prodotti di Distribuzione Europea</a:t>
          </a:r>
        </a:p>
        <a:p>
          <a:pPr algn="ctr"/>
          <a:r>
            <a:rPr lang="it-IT" sz="2800" b="1" i="1" baseline="0">
              <a:solidFill>
                <a:srgbClr val="7F3D85"/>
              </a:solidFill>
            </a:rPr>
            <a:t>Dicembre 2023</a:t>
          </a:r>
          <a:endParaRPr lang="it-IT" sz="28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1</xdr:col>
      <xdr:colOff>4886435</xdr:colOff>
      <xdr:row>3</xdr:row>
      <xdr:rowOff>82529</xdr:rowOff>
    </xdr:from>
    <xdr:to>
      <xdr:col>3</xdr:col>
      <xdr:colOff>1238248</xdr:colOff>
      <xdr:row>5</xdr:row>
      <xdr:rowOff>33618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BF4029DB-BEBB-44D4-A465-CFBC797D510A}"/>
            </a:ext>
          </a:extLst>
        </xdr:cNvPr>
        <xdr:cNvSpPr txBox="1"/>
      </xdr:nvSpPr>
      <xdr:spPr>
        <a:xfrm>
          <a:off x="8752464" y="1292764"/>
          <a:ext cx="5675108" cy="444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2400" b="1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Offerta</a:t>
          </a:r>
          <a:r>
            <a:rPr lang="it-IT" sz="2400" b="1" baseline="0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 valida fino al 7 Gennaio 2024</a:t>
          </a:r>
          <a:endParaRPr lang="it-IT" sz="2400">
            <a:solidFill>
              <a:srgbClr val="733779"/>
            </a:solidFill>
            <a:effectLst/>
          </a:endParaRPr>
        </a:p>
      </xdr:txBody>
    </xdr:sp>
    <xdr:clientData/>
  </xdr:twoCellAnchor>
  <xdr:twoCellAnchor editAs="oneCell">
    <xdr:from>
      <xdr:col>0</xdr:col>
      <xdr:colOff>28452</xdr:colOff>
      <xdr:row>87</xdr:row>
      <xdr:rowOff>52783</xdr:rowOff>
    </xdr:from>
    <xdr:to>
      <xdr:col>1</xdr:col>
      <xdr:colOff>2204357</xdr:colOff>
      <xdr:row>88</xdr:row>
      <xdr:rowOff>399158</xdr:rowOff>
    </xdr:to>
    <xdr:pic>
      <xdr:nvPicPr>
        <xdr:cNvPr id="7" name="Immagine 6" descr="Immagine che contiene Carattere, testo, Elementi grafici, logo&#10;&#10;Descrizione generata automaticamente">
          <a:extLst>
            <a:ext uri="{FF2B5EF4-FFF2-40B4-BE49-F238E27FC236}">
              <a16:creationId xmlns:a16="http://schemas.microsoft.com/office/drawing/2014/main" id="{6DD691B1-F80E-F545-1C96-673675D07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452" y="102147176"/>
          <a:ext cx="6040334" cy="1298875"/>
        </a:xfrm>
        <a:prstGeom prst="rect">
          <a:avLst/>
        </a:prstGeom>
      </xdr:spPr>
    </xdr:pic>
    <xdr:clientData/>
  </xdr:twoCellAnchor>
  <xdr:twoCellAnchor editAs="oneCell">
    <xdr:from>
      <xdr:col>0</xdr:col>
      <xdr:colOff>55666</xdr:colOff>
      <xdr:row>112</xdr:row>
      <xdr:rowOff>272142</xdr:rowOff>
    </xdr:from>
    <xdr:to>
      <xdr:col>2</xdr:col>
      <xdr:colOff>1293671</xdr:colOff>
      <xdr:row>112</xdr:row>
      <xdr:rowOff>1576696</xdr:rowOff>
    </xdr:to>
    <xdr:pic>
      <xdr:nvPicPr>
        <xdr:cNvPr id="12" name="Immagine 11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AEBD6EC2-870B-4644-A880-4BE7F75A3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66" y="132751285"/>
          <a:ext cx="10477255" cy="1304554"/>
        </a:xfrm>
        <a:prstGeom prst="rect">
          <a:avLst/>
        </a:prstGeom>
      </xdr:spPr>
    </xdr:pic>
    <xdr:clientData/>
  </xdr:twoCellAnchor>
  <xdr:oneCellAnchor>
    <xdr:from>
      <xdr:col>2</xdr:col>
      <xdr:colOff>3505963</xdr:colOff>
      <xdr:row>112</xdr:row>
      <xdr:rowOff>211297</xdr:rowOff>
    </xdr:from>
    <xdr:ext cx="14073187" cy="2200384"/>
    <xdr:sp macro="" textlink="">
      <xdr:nvSpPr>
        <xdr:cNvPr id="26" name="CasellaDiTesto 25">
          <a:extLst>
            <a:ext uri="{FF2B5EF4-FFF2-40B4-BE49-F238E27FC236}">
              <a16:creationId xmlns:a16="http://schemas.microsoft.com/office/drawing/2014/main" id="{0A5894AC-4E4E-4D65-BCC8-BFD47E1E2834}"/>
            </a:ext>
          </a:extLst>
        </xdr:cNvPr>
        <xdr:cNvSpPr txBox="1"/>
      </xdr:nvSpPr>
      <xdr:spPr>
        <a:xfrm>
          <a:off x="12813249" y="130948726"/>
          <a:ext cx="14073187" cy="22003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Minimi d'ordine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Ordine di soli prodotti PDE: 350 €</a:t>
          </a:r>
          <a:endParaRPr kumimoji="0" lang="it-IT" sz="2400" b="0" i="1" u="none" strike="noStrike" kern="0" cap="none" spc="0" normalizeH="0" baseline="0" noProof="0">
            <a:ln>
              <a:noFill/>
            </a:ln>
            <a:solidFill>
              <a:srgbClr val="7F3D8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Non contribuiscono al raggiungimento dell'ordine minimo PDE:</a:t>
          </a:r>
          <a:b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AUGMENTIN CPR, CARDURA 4 MG, GENTALYN, PLAVIX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Ordine misto prodotti PDE e Nazionali: 350 € PDE + Nazionale libero</a:t>
          </a:r>
          <a:endParaRPr kumimoji="0" lang="it-IT" sz="2400" b="0" i="1" u="none" strike="noStrike" kern="0" cap="none" spc="0" normalizeH="0" baseline="0" noProof="0">
            <a:ln>
              <a:noFill/>
            </a:ln>
            <a:solidFill>
              <a:srgbClr val="7F3D8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Ordine di soli prodotti nazionali: 350 €</a:t>
          </a:r>
          <a:endParaRPr kumimoji="0" lang="it-IT" sz="2400" b="0" i="1" u="none" strike="noStrike" kern="0" cap="none" spc="0" normalizeH="0" baseline="0" noProof="0">
            <a:ln>
              <a:noFill/>
            </a:ln>
            <a:solidFill>
              <a:srgbClr val="7F3D8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br>
            <a:rPr lang="it-IT" sz="1000"/>
          </a:br>
          <a:endParaRPr lang="it-IT" sz="10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7</xdr:col>
      <xdr:colOff>27274</xdr:colOff>
      <xdr:row>418</xdr:row>
      <xdr:rowOff>175340</xdr:rowOff>
    </xdr:from>
    <xdr:to>
      <xdr:col>12</xdr:col>
      <xdr:colOff>0</xdr:colOff>
      <xdr:row>418</xdr:row>
      <xdr:rowOff>1100325</xdr:rowOff>
    </xdr:to>
    <xdr:sp macro="" textlink="">
      <xdr:nvSpPr>
        <xdr:cNvPr id="21" name="CasellaDiTesto 20">
          <a:extLst>
            <a:ext uri="{FF2B5EF4-FFF2-40B4-BE49-F238E27FC236}">
              <a16:creationId xmlns:a16="http://schemas.microsoft.com/office/drawing/2014/main" id="{88C475C1-6F9C-4859-A05A-11CB57D1721F}"/>
            </a:ext>
          </a:extLst>
        </xdr:cNvPr>
        <xdr:cNvSpPr txBox="1"/>
      </xdr:nvSpPr>
      <xdr:spPr>
        <a:xfrm>
          <a:off x="20715574" y="585924740"/>
          <a:ext cx="5317117" cy="9249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3200" b="1">
              <a:solidFill>
                <a:srgbClr val="7F3D85"/>
              </a:solidFill>
            </a:rPr>
            <a:t>Tel: 06 90 27 27 90</a:t>
          </a:r>
        </a:p>
      </xdr:txBody>
    </xdr:sp>
    <xdr:clientData/>
  </xdr:twoCellAnchor>
  <xdr:twoCellAnchor>
    <xdr:from>
      <xdr:col>6</xdr:col>
      <xdr:colOff>1045186</xdr:colOff>
      <xdr:row>418</xdr:row>
      <xdr:rowOff>893878</xdr:rowOff>
    </xdr:from>
    <xdr:to>
      <xdr:col>12</xdr:col>
      <xdr:colOff>762000</xdr:colOff>
      <xdr:row>419</xdr:row>
      <xdr:rowOff>103619</xdr:rowOff>
    </xdr:to>
    <xdr:sp macro="" textlink="">
      <xdr:nvSpPr>
        <xdr:cNvPr id="22" name="CasellaDiTesto 2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501C608-FD4F-4539-9252-5BC5AAF2A148}"/>
            </a:ext>
          </a:extLst>
        </xdr:cNvPr>
        <xdr:cNvSpPr txBox="1"/>
      </xdr:nvSpPr>
      <xdr:spPr>
        <a:xfrm>
          <a:off x="18666436" y="544152253"/>
          <a:ext cx="7193939" cy="590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3600" b="1">
              <a:solidFill>
                <a:srgbClr val="7F3D85"/>
              </a:solidFill>
            </a:rPr>
            <a:t>E-Mail: com@medifarmitalia.com</a:t>
          </a:r>
        </a:p>
        <a:p>
          <a:endParaRPr lang="it-IT" sz="3200" b="1"/>
        </a:p>
      </xdr:txBody>
    </xdr:sp>
    <xdr:clientData/>
  </xdr:twoCellAnchor>
  <xdr:twoCellAnchor editAs="oneCell">
    <xdr:from>
      <xdr:col>6</xdr:col>
      <xdr:colOff>738188</xdr:colOff>
      <xdr:row>407</xdr:row>
      <xdr:rowOff>333375</xdr:rowOff>
    </xdr:from>
    <xdr:to>
      <xdr:col>11</xdr:col>
      <xdr:colOff>753793</xdr:colOff>
      <xdr:row>410</xdr:row>
      <xdr:rowOff>700773</xdr:rowOff>
    </xdr:to>
    <xdr:pic>
      <xdr:nvPicPr>
        <xdr:cNvPr id="24" name="Immagine 23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159A54C1-CA9A-4AE9-9F45-1A60A12DB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59438" y="551259375"/>
          <a:ext cx="7106287" cy="3900492"/>
        </a:xfrm>
        <a:prstGeom prst="rect">
          <a:avLst/>
        </a:prstGeom>
      </xdr:spPr>
    </xdr:pic>
    <xdr:clientData/>
  </xdr:twoCellAnchor>
  <xdr:twoCellAnchor>
    <xdr:from>
      <xdr:col>7</xdr:col>
      <xdr:colOff>74059</xdr:colOff>
      <xdr:row>417</xdr:row>
      <xdr:rowOff>33340</xdr:rowOff>
    </xdr:from>
    <xdr:to>
      <xdr:col>12</xdr:col>
      <xdr:colOff>0</xdr:colOff>
      <xdr:row>417</xdr:row>
      <xdr:rowOff>495300</xdr:rowOff>
    </xdr:to>
    <xdr:sp macro="" textlink="">
      <xdr:nvSpPr>
        <xdr:cNvPr id="25" name="CasellaDiTesto 2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03B762F-50AC-4AD4-BCEE-3FEECED30553}"/>
            </a:ext>
          </a:extLst>
        </xdr:cNvPr>
        <xdr:cNvSpPr txBox="1"/>
      </xdr:nvSpPr>
      <xdr:spPr>
        <a:xfrm>
          <a:off x="20762359" y="584373040"/>
          <a:ext cx="6364841" cy="4619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3200" b="1">
              <a:solidFill>
                <a:srgbClr val="7F3D85"/>
              </a:solidFill>
            </a:rPr>
            <a:t>WhatsApp: 344 134 1987</a:t>
          </a:r>
        </a:p>
        <a:p>
          <a:endParaRPr lang="it-IT" sz="2800" b="1"/>
        </a:p>
      </xdr:txBody>
    </xdr:sp>
    <xdr:clientData/>
  </xdr:twoCellAnchor>
  <xdr:twoCellAnchor editAs="oneCell">
    <xdr:from>
      <xdr:col>6</xdr:col>
      <xdr:colOff>712931</xdr:colOff>
      <xdr:row>413</xdr:row>
      <xdr:rowOff>566739</xdr:rowOff>
    </xdr:from>
    <xdr:to>
      <xdr:col>11</xdr:col>
      <xdr:colOff>447162</xdr:colOff>
      <xdr:row>414</xdr:row>
      <xdr:rowOff>343700</xdr:rowOff>
    </xdr:to>
    <xdr:pic>
      <xdr:nvPicPr>
        <xdr:cNvPr id="34" name="Immagine 33" descr="Immagine che contiene testo, Carattere, Elementi grafici, violetto&#10;&#10;Descrizione generata automaticamente">
          <a:extLst>
            <a:ext uri="{FF2B5EF4-FFF2-40B4-BE49-F238E27FC236}">
              <a16:creationId xmlns:a16="http://schemas.microsoft.com/office/drawing/2014/main" id="{CC4A50C9-5C99-473D-AECB-0B52F4C02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334181" y="536919489"/>
          <a:ext cx="6824913" cy="1158086"/>
        </a:xfrm>
        <a:prstGeom prst="rect">
          <a:avLst/>
        </a:prstGeom>
      </xdr:spPr>
    </xdr:pic>
    <xdr:clientData/>
  </xdr:twoCellAnchor>
  <xdr:twoCellAnchor editAs="oneCell">
    <xdr:from>
      <xdr:col>7</xdr:col>
      <xdr:colOff>649575</xdr:colOff>
      <xdr:row>414</xdr:row>
      <xdr:rowOff>620569</xdr:rowOff>
    </xdr:from>
    <xdr:to>
      <xdr:col>9</xdr:col>
      <xdr:colOff>1299297</xdr:colOff>
      <xdr:row>416</xdr:row>
      <xdr:rowOff>1212658</xdr:rowOff>
    </xdr:to>
    <xdr:pic>
      <xdr:nvPicPr>
        <xdr:cNvPr id="35" name="Immagine 34" descr="Immagine che contiene modello, testo, tessuto, punto&#10;&#10;Descrizione generata automaticamente">
          <a:extLst>
            <a:ext uri="{FF2B5EF4-FFF2-40B4-BE49-F238E27FC236}">
              <a16:creationId xmlns:a16="http://schemas.microsoft.com/office/drawing/2014/main" id="{C462495A-D9A4-4A90-8A0E-FC4D7AACA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604325" y="538354444"/>
          <a:ext cx="3754872" cy="3351617"/>
        </a:xfrm>
        <a:prstGeom prst="rect">
          <a:avLst/>
        </a:prstGeom>
      </xdr:spPr>
    </xdr:pic>
    <xdr:clientData/>
  </xdr:twoCellAnchor>
  <xdr:twoCellAnchor>
    <xdr:from>
      <xdr:col>6</xdr:col>
      <xdr:colOff>1040100</xdr:colOff>
      <xdr:row>417</xdr:row>
      <xdr:rowOff>743034</xdr:rowOff>
    </xdr:from>
    <xdr:to>
      <xdr:col>12</xdr:col>
      <xdr:colOff>0</xdr:colOff>
      <xdr:row>418</xdr:row>
      <xdr:rowOff>69274</xdr:rowOff>
    </xdr:to>
    <xdr:sp macro="" textlink="">
      <xdr:nvSpPr>
        <xdr:cNvPr id="37" name="CasellaDiTesto 3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655347E-5CA0-4E24-B5FE-CA41E38CD001}"/>
            </a:ext>
          </a:extLst>
        </xdr:cNvPr>
        <xdr:cNvSpPr txBox="1"/>
      </xdr:nvSpPr>
      <xdr:spPr>
        <a:xfrm>
          <a:off x="20509200" y="585082734"/>
          <a:ext cx="5524212" cy="735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3600" b="1">
              <a:solidFill>
                <a:srgbClr val="7F3D85"/>
              </a:solidFill>
            </a:rPr>
            <a:t>www.medifarmitalia.com</a:t>
          </a:r>
        </a:p>
      </xdr:txBody>
    </xdr:sp>
    <xdr:clientData/>
  </xdr:twoCellAnchor>
  <xdr:twoCellAnchor editAs="oneCell">
    <xdr:from>
      <xdr:col>6</xdr:col>
      <xdr:colOff>1026048</xdr:colOff>
      <xdr:row>410</xdr:row>
      <xdr:rowOff>674686</xdr:rowOff>
    </xdr:from>
    <xdr:to>
      <xdr:col>10</xdr:col>
      <xdr:colOff>1148855</xdr:colOff>
      <xdr:row>412</xdr:row>
      <xdr:rowOff>1061351</xdr:rowOff>
    </xdr:to>
    <xdr:pic>
      <xdr:nvPicPr>
        <xdr:cNvPr id="41" name="Immagine 40" descr="Immagine che contiene testo, computer, computer, Dispositivo di output&#10;&#10;Descrizione generata automaticamente">
          <a:extLst>
            <a:ext uri="{FF2B5EF4-FFF2-40B4-BE49-F238E27FC236}">
              <a16:creationId xmlns:a16="http://schemas.microsoft.com/office/drawing/2014/main" id="{050AA5EE-A7BE-4C71-BF20-6A1F1C6C9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647298" y="532884061"/>
          <a:ext cx="5879309" cy="3148916"/>
        </a:xfrm>
        <a:prstGeom prst="rect">
          <a:avLst/>
        </a:prstGeom>
      </xdr:spPr>
    </xdr:pic>
    <xdr:clientData/>
  </xdr:twoCellAnchor>
  <xdr:twoCellAnchor editAs="oneCell">
    <xdr:from>
      <xdr:col>6</xdr:col>
      <xdr:colOff>405103</xdr:colOff>
      <xdr:row>419</xdr:row>
      <xdr:rowOff>483753</xdr:rowOff>
    </xdr:from>
    <xdr:to>
      <xdr:col>11</xdr:col>
      <xdr:colOff>438397</xdr:colOff>
      <xdr:row>421</xdr:row>
      <xdr:rowOff>1196007</xdr:rowOff>
    </xdr:to>
    <xdr:pic>
      <xdr:nvPicPr>
        <xdr:cNvPr id="42" name="Immagine 41" descr="Immagine che contiene testo, Carattere, guida&#10;&#10;Descrizione generata automaticamente">
          <a:extLst>
            <a:ext uri="{FF2B5EF4-FFF2-40B4-BE49-F238E27FC236}">
              <a16:creationId xmlns:a16="http://schemas.microsoft.com/office/drawing/2014/main" id="{FE55D8C3-2DC4-406C-84BF-AC670EE50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680239" y="572243526"/>
          <a:ext cx="7150242" cy="3483163"/>
        </a:xfrm>
        <a:prstGeom prst="rect">
          <a:avLst/>
        </a:prstGeom>
      </xdr:spPr>
    </xdr:pic>
    <xdr:clientData/>
  </xdr:twoCellAnchor>
  <xdr:twoCellAnchor editAs="oneCell">
    <xdr:from>
      <xdr:col>6</xdr:col>
      <xdr:colOff>1214437</xdr:colOff>
      <xdr:row>412</xdr:row>
      <xdr:rowOff>839066</xdr:rowOff>
    </xdr:from>
    <xdr:to>
      <xdr:col>12</xdr:col>
      <xdr:colOff>113269</xdr:colOff>
      <xdr:row>413</xdr:row>
      <xdr:rowOff>600080</xdr:rowOff>
    </xdr:to>
    <xdr:pic>
      <xdr:nvPicPr>
        <xdr:cNvPr id="57" name="Immagine 56" descr="Immagine che contiene testo, Carattere, Elementi grafici, grafica&#10;&#10;Descrizione generata automaticamente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399BCFF-EF03-F656-FED7-D72F93C22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835687" y="535810691"/>
          <a:ext cx="7268586" cy="1142138"/>
        </a:xfrm>
        <a:prstGeom prst="rect">
          <a:avLst/>
        </a:prstGeom>
        <a:solidFill>
          <a:schemeClr val="lt1"/>
        </a:solidFill>
        <a:ln w="9525" cmpd="sng">
          <a:noFill/>
        </a:ln>
      </xdr:spPr>
    </xdr:pic>
    <xdr:clientData/>
  </xdr:twoCellAnchor>
  <xdr:twoCellAnchor editAs="oneCell">
    <xdr:from>
      <xdr:col>23</xdr:col>
      <xdr:colOff>0</xdr:colOff>
      <xdr:row>325</xdr:row>
      <xdr:rowOff>0</xdr:rowOff>
    </xdr:from>
    <xdr:to>
      <xdr:col>23</xdr:col>
      <xdr:colOff>304800</xdr:colOff>
      <xdr:row>325</xdr:row>
      <xdr:rowOff>304800</xdr:rowOff>
    </xdr:to>
    <xdr:sp macro="" textlink="">
      <xdr:nvSpPr>
        <xdr:cNvPr id="1031" name="AutoShape 7" descr="PARODONTAX COMPLETE PROTECTION COOL MINT 75 ML">
          <a:extLst>
            <a:ext uri="{FF2B5EF4-FFF2-40B4-BE49-F238E27FC236}">
              <a16:creationId xmlns:a16="http://schemas.microsoft.com/office/drawing/2014/main" id="{A887C604-72C9-5F19-BA9E-6BC8A39A8071}"/>
            </a:ext>
          </a:extLst>
        </xdr:cNvPr>
        <xdr:cNvSpPr>
          <a:spLocks noChangeAspect="1" noChangeArrowheads="1"/>
        </xdr:cNvSpPr>
      </xdr:nvSpPr>
      <xdr:spPr bwMode="auto">
        <a:xfrm>
          <a:off x="33937575" y="44781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325</xdr:row>
      <xdr:rowOff>0</xdr:rowOff>
    </xdr:from>
    <xdr:to>
      <xdr:col>7</xdr:col>
      <xdr:colOff>304800</xdr:colOff>
      <xdr:row>325</xdr:row>
      <xdr:rowOff>304800</xdr:rowOff>
    </xdr:to>
    <xdr:sp macro="" textlink="">
      <xdr:nvSpPr>
        <xdr:cNvPr id="1032" name="AutoShape 8" descr="PARODONTAX COMPLETE PROTECTION COOL MINT 75 ML">
          <a:extLst>
            <a:ext uri="{FF2B5EF4-FFF2-40B4-BE49-F238E27FC236}">
              <a16:creationId xmlns:a16="http://schemas.microsoft.com/office/drawing/2014/main" id="{E9741403-E4AD-1976-DFD9-E7787009360C}"/>
            </a:ext>
          </a:extLst>
        </xdr:cNvPr>
        <xdr:cNvSpPr>
          <a:spLocks noChangeAspect="1" noChangeArrowheads="1"/>
        </xdr:cNvSpPr>
      </xdr:nvSpPr>
      <xdr:spPr bwMode="auto">
        <a:xfrm>
          <a:off x="20621625" y="44781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266</xdr:row>
      <xdr:rowOff>0</xdr:rowOff>
    </xdr:from>
    <xdr:to>
      <xdr:col>22</xdr:col>
      <xdr:colOff>304800</xdr:colOff>
      <xdr:row>266</xdr:row>
      <xdr:rowOff>304800</xdr:rowOff>
    </xdr:to>
    <xdr:sp macro="" textlink="">
      <xdr:nvSpPr>
        <xdr:cNvPr id="1043" name="AutoShape 19" descr="Haliborange Integratore Vitamina A - C - D3 30 Compresse Masticabili">
          <a:extLst>
            <a:ext uri="{FF2B5EF4-FFF2-40B4-BE49-F238E27FC236}">
              <a16:creationId xmlns:a16="http://schemas.microsoft.com/office/drawing/2014/main" id="{5DEA8477-48F1-ED79-A5F5-26A4AFEEC3EB}"/>
            </a:ext>
          </a:extLst>
        </xdr:cNvPr>
        <xdr:cNvSpPr>
          <a:spLocks noChangeAspect="1" noChangeArrowheads="1"/>
        </xdr:cNvSpPr>
      </xdr:nvSpPr>
      <xdr:spPr bwMode="auto">
        <a:xfrm>
          <a:off x="33327975" y="35171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37EA1-C908-4B67-AAD9-439B3276C03E}">
  <sheetPr codeName="Foglio1">
    <pageSetUpPr fitToPage="1"/>
  </sheetPr>
  <dimension ref="A1:Y538"/>
  <sheetViews>
    <sheetView tabSelected="1" view="pageBreakPreview" topLeftCell="A413" zoomScale="70" zoomScaleNormal="70" zoomScaleSheetLayoutView="70" zoomScalePageLayoutView="80" workbookViewId="0">
      <selection activeCell="A399" sqref="A399"/>
    </sheetView>
  </sheetViews>
  <sheetFormatPr defaultColWidth="9.140625" defaultRowHeight="31.5" outlineLevelCol="1" x14ac:dyDescent="0.5"/>
  <cols>
    <col min="1" max="1" width="58" style="2" bestFit="1" customWidth="1"/>
    <col min="2" max="2" width="80.5703125" style="2" bestFit="1" customWidth="1"/>
    <col min="3" max="3" width="55" style="2" customWidth="1"/>
    <col min="4" max="4" width="21" style="2" bestFit="1" customWidth="1"/>
    <col min="5" max="5" width="22.42578125" style="9" customWidth="1" outlineLevel="1"/>
    <col min="6" max="6" width="23.42578125" style="2" customWidth="1"/>
    <col min="7" max="7" width="19.85546875" style="18" customWidth="1"/>
    <col min="8" max="8" width="24.85546875" style="141" customWidth="1"/>
    <col min="9" max="9" width="21.7109375" style="151" customWidth="1"/>
    <col min="10" max="10" width="20.140625" style="152" customWidth="1"/>
    <col min="11" max="11" width="20" style="151" customWidth="1"/>
    <col min="12" max="12" width="19.42578125" style="152" customWidth="1"/>
    <col min="13" max="13" width="18.140625" style="151" customWidth="1"/>
    <col min="14" max="14" width="18.140625" style="153" customWidth="1"/>
    <col min="15" max="15" width="18.140625" style="151" customWidth="1"/>
    <col min="16" max="16" width="18.140625" style="141" customWidth="1"/>
    <col min="17" max="18" width="9.85546875" style="5" customWidth="1"/>
    <col min="19" max="19" width="29.5703125" style="188" customWidth="1"/>
    <col min="20" max="20" width="22" style="5" customWidth="1"/>
    <col min="21" max="21" width="17.5703125" style="2" customWidth="1"/>
    <col min="22" max="22" width="9.140625" style="2" customWidth="1"/>
    <col min="23" max="23" width="22.7109375" style="2" customWidth="1"/>
    <col min="24" max="24" width="9.140625" style="2" customWidth="1"/>
    <col min="25" max="25" width="3.85546875" style="2" customWidth="1"/>
    <col min="26" max="26" width="5.85546875" style="2" customWidth="1"/>
    <col min="27" max="47" width="9.140625" style="2"/>
    <col min="48" max="48" width="17" style="2" bestFit="1" customWidth="1"/>
    <col min="49" max="16384" width="9.140625" style="2"/>
  </cols>
  <sheetData>
    <row r="1" spans="1:24" x14ac:dyDescent="0.5">
      <c r="A1" s="7"/>
      <c r="B1" s="1"/>
      <c r="C1" s="17"/>
      <c r="D1" s="52"/>
      <c r="E1" s="53"/>
      <c r="F1" s="54"/>
      <c r="G1" s="53"/>
      <c r="H1" s="54"/>
      <c r="I1" s="53"/>
      <c r="J1" s="55"/>
      <c r="K1" s="53"/>
      <c r="L1" s="52"/>
      <c r="M1" s="171"/>
      <c r="N1" s="2"/>
      <c r="O1" s="2"/>
      <c r="P1" s="2"/>
      <c r="Q1" s="2"/>
      <c r="R1" s="2"/>
      <c r="S1" s="2"/>
      <c r="T1" s="2"/>
    </row>
    <row r="2" spans="1:24" x14ac:dyDescent="0.5">
      <c r="A2" s="8"/>
      <c r="B2" s="1"/>
      <c r="C2" s="17"/>
      <c r="D2" s="52"/>
      <c r="E2" s="53"/>
      <c r="F2" s="54"/>
      <c r="G2" s="53"/>
      <c r="H2" s="54"/>
      <c r="I2" s="53"/>
      <c r="J2" s="55"/>
      <c r="K2" s="53"/>
      <c r="L2" s="52"/>
      <c r="M2" s="171"/>
      <c r="N2" s="2"/>
      <c r="O2" s="2"/>
      <c r="P2" s="2"/>
      <c r="Q2" s="2"/>
      <c r="R2" s="2"/>
      <c r="S2" s="2"/>
      <c r="T2" s="2"/>
    </row>
    <row r="3" spans="1:24" x14ac:dyDescent="0.5">
      <c r="A3" s="8"/>
      <c r="B3" s="1"/>
      <c r="C3" s="17"/>
      <c r="D3" s="52"/>
      <c r="E3" s="53"/>
      <c r="F3" s="54"/>
      <c r="G3" s="53"/>
      <c r="H3" s="54"/>
      <c r="I3" s="53"/>
      <c r="J3" s="55"/>
      <c r="K3" s="53"/>
      <c r="L3" s="52"/>
      <c r="M3" s="171"/>
      <c r="N3" s="2"/>
      <c r="O3" s="2"/>
      <c r="P3" s="2"/>
      <c r="Q3" s="2"/>
      <c r="R3" s="2"/>
      <c r="S3" s="2"/>
      <c r="T3" s="2"/>
    </row>
    <row r="4" spans="1:24" x14ac:dyDescent="0.5">
      <c r="A4" s="8"/>
      <c r="B4" s="1"/>
      <c r="C4" s="17"/>
      <c r="D4" s="52"/>
      <c r="E4" s="53"/>
      <c r="F4" s="54"/>
      <c r="G4" s="53"/>
      <c r="H4" s="54"/>
      <c r="I4" s="53"/>
      <c r="J4" s="55"/>
      <c r="K4" s="53"/>
      <c r="L4" s="52"/>
      <c r="M4" s="171"/>
      <c r="N4" s="2"/>
      <c r="O4" s="2"/>
      <c r="P4" s="2"/>
      <c r="Q4" s="2"/>
      <c r="R4" s="2"/>
      <c r="S4" s="2"/>
      <c r="T4" s="2"/>
    </row>
    <row r="5" spans="1:24" ht="6.75" customHeight="1" x14ac:dyDescent="0.5">
      <c r="A5" s="8"/>
      <c r="B5" s="1"/>
      <c r="C5" s="17"/>
      <c r="D5" s="52"/>
      <c r="E5" s="53"/>
      <c r="F5" s="54"/>
      <c r="G5" s="53"/>
      <c r="H5" s="54"/>
      <c r="I5" s="53"/>
      <c r="J5" s="55"/>
      <c r="K5" s="53"/>
      <c r="L5" s="52"/>
      <c r="M5" s="171"/>
      <c r="N5" s="2"/>
      <c r="O5" s="2"/>
      <c r="P5" s="2"/>
      <c r="Q5" s="2"/>
      <c r="R5" s="2"/>
      <c r="S5" s="2"/>
      <c r="T5" s="2"/>
    </row>
    <row r="6" spans="1:24" ht="43.5" customHeight="1" thickBot="1" x14ac:dyDescent="0.55000000000000004">
      <c r="A6" s="8"/>
      <c r="B6" s="1"/>
      <c r="C6" s="17"/>
      <c r="D6" s="52"/>
      <c r="E6" s="53"/>
      <c r="F6" s="54"/>
      <c r="G6" s="53"/>
      <c r="H6" s="54"/>
      <c r="I6" s="53"/>
      <c r="J6" s="55"/>
      <c r="K6" s="53"/>
      <c r="L6" s="52"/>
      <c r="M6" s="171"/>
      <c r="N6" s="2"/>
      <c r="O6" s="2"/>
      <c r="P6" s="2"/>
      <c r="Q6" s="2"/>
      <c r="R6" s="2"/>
      <c r="S6" s="2"/>
      <c r="T6" s="2"/>
    </row>
    <row r="7" spans="1:24" s="28" customFormat="1" ht="30" customHeight="1" thickBot="1" x14ac:dyDescent="0.3">
      <c r="A7" s="24"/>
      <c r="B7" s="25"/>
      <c r="C7" s="26"/>
      <c r="D7" s="56"/>
      <c r="E7" s="215" t="s">
        <v>49</v>
      </c>
      <c r="F7" s="216"/>
      <c r="G7" s="217" t="s">
        <v>45</v>
      </c>
      <c r="H7" s="218"/>
      <c r="I7" s="219" t="s">
        <v>46</v>
      </c>
      <c r="J7" s="216"/>
      <c r="K7" s="215" t="s">
        <v>47</v>
      </c>
      <c r="L7" s="216"/>
      <c r="M7" s="27"/>
    </row>
    <row r="8" spans="1:24" s="160" customFormat="1" ht="63" customHeight="1" thickBot="1" x14ac:dyDescent="0.3">
      <c r="A8" s="156" t="s">
        <v>0</v>
      </c>
      <c r="B8" s="157" t="s">
        <v>1</v>
      </c>
      <c r="C8" s="158" t="s">
        <v>208</v>
      </c>
      <c r="D8" s="47" t="s">
        <v>2</v>
      </c>
      <c r="E8" s="29" t="s">
        <v>3</v>
      </c>
      <c r="F8" s="48" t="s">
        <v>4</v>
      </c>
      <c r="G8" s="29" t="s">
        <v>3</v>
      </c>
      <c r="H8" s="49" t="s">
        <v>4</v>
      </c>
      <c r="I8" s="50" t="s">
        <v>3</v>
      </c>
      <c r="J8" s="51" t="s">
        <v>4</v>
      </c>
      <c r="K8" s="29" t="s">
        <v>3</v>
      </c>
      <c r="L8" s="30" t="s">
        <v>4</v>
      </c>
      <c r="M8" s="159" t="s">
        <v>48</v>
      </c>
    </row>
    <row r="9" spans="1:24" s="3" customFormat="1" ht="104.25" customHeight="1" x14ac:dyDescent="0.25">
      <c r="A9" s="155" t="s">
        <v>71</v>
      </c>
      <c r="B9" s="10" t="s">
        <v>5</v>
      </c>
      <c r="C9" s="155" t="s">
        <v>140</v>
      </c>
      <c r="D9" s="57">
        <v>6.15</v>
      </c>
      <c r="E9" s="58">
        <f t="shared" ref="E9:E17" si="0">D9*(1-F9)</f>
        <v>3.8745000000000003</v>
      </c>
      <c r="F9" s="59">
        <v>0.37</v>
      </c>
      <c r="G9" s="58">
        <f>D9*(1-H9)</f>
        <v>3.8130000000000002</v>
      </c>
      <c r="H9" s="59">
        <v>0.38</v>
      </c>
      <c r="I9" s="120">
        <f>D9*(1-J9)</f>
        <v>3.69</v>
      </c>
      <c r="J9" s="115">
        <v>0.4</v>
      </c>
      <c r="K9" s="62"/>
      <c r="L9" s="63"/>
      <c r="M9" s="207"/>
    </row>
    <row r="10" spans="1:24" s="3" customFormat="1" ht="104.25" customHeight="1" x14ac:dyDescent="0.25">
      <c r="A10" s="155" t="s">
        <v>247</v>
      </c>
      <c r="B10" s="15" t="s">
        <v>248</v>
      </c>
      <c r="C10" s="155" t="s">
        <v>246</v>
      </c>
      <c r="D10" s="64">
        <v>16.8</v>
      </c>
      <c r="E10" s="65">
        <f t="shared" si="0"/>
        <v>10.247999999999999</v>
      </c>
      <c r="F10" s="66">
        <v>0.39</v>
      </c>
      <c r="G10" s="65">
        <f>D10*(1-H10)</f>
        <v>9.9120000000000026</v>
      </c>
      <c r="H10" s="66">
        <v>0.41</v>
      </c>
      <c r="I10" s="60"/>
      <c r="J10" s="67"/>
      <c r="K10" s="62"/>
      <c r="L10" s="63"/>
      <c r="M10" s="172"/>
    </row>
    <row r="11" spans="1:24" s="3" customFormat="1" ht="104.25" customHeight="1" x14ac:dyDescent="0.25">
      <c r="A11" s="155" t="s">
        <v>72</v>
      </c>
      <c r="B11" s="11" t="s">
        <v>63</v>
      </c>
      <c r="C11" s="155" t="s">
        <v>141</v>
      </c>
      <c r="D11" s="77">
        <v>60.71</v>
      </c>
      <c r="E11" s="78">
        <f t="shared" si="0"/>
        <v>39.765050000000002</v>
      </c>
      <c r="F11" s="79">
        <v>0.34499999999999997</v>
      </c>
      <c r="G11" s="80"/>
      <c r="H11" s="81"/>
      <c r="I11" s="82"/>
      <c r="J11" s="81"/>
      <c r="K11" s="80"/>
      <c r="L11" s="83"/>
      <c r="M11" s="17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s="3" customFormat="1" ht="104.25" customHeight="1" x14ac:dyDescent="0.25">
      <c r="A12" s="155" t="s">
        <v>73</v>
      </c>
      <c r="B12" s="11" t="s">
        <v>6</v>
      </c>
      <c r="C12" s="155" t="s">
        <v>142</v>
      </c>
      <c r="D12" s="64">
        <v>9.74</v>
      </c>
      <c r="E12" s="68">
        <f t="shared" si="0"/>
        <v>4.6265000000000001</v>
      </c>
      <c r="F12" s="84">
        <v>0.52500000000000002</v>
      </c>
      <c r="G12" s="68">
        <f>D12*(1-H12)</f>
        <v>4.5290999999999997</v>
      </c>
      <c r="H12" s="84">
        <v>0.53500000000000003</v>
      </c>
      <c r="I12" s="71">
        <f>D12*(1-J12)</f>
        <v>4.2369000000000003</v>
      </c>
      <c r="J12" s="69">
        <v>0.56499999999999995</v>
      </c>
      <c r="K12" s="72"/>
      <c r="L12" s="73"/>
      <c r="M12" s="173"/>
    </row>
    <row r="13" spans="1:24" s="4" customFormat="1" ht="104.25" customHeight="1" x14ac:dyDescent="0.25">
      <c r="A13" s="155" t="s">
        <v>257</v>
      </c>
      <c r="B13" s="11" t="s">
        <v>7</v>
      </c>
      <c r="C13" s="155" t="s">
        <v>143</v>
      </c>
      <c r="D13" s="64">
        <v>9.27</v>
      </c>
      <c r="E13" s="68">
        <f t="shared" si="0"/>
        <v>6.118199999999999</v>
      </c>
      <c r="F13" s="85">
        <v>0.34</v>
      </c>
      <c r="G13" s="72"/>
      <c r="H13" s="73"/>
      <c r="I13" s="72"/>
      <c r="J13" s="73"/>
      <c r="K13" s="72"/>
      <c r="L13" s="73"/>
      <c r="M13" s="209" t="s">
        <v>863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s="3" customFormat="1" ht="104.25" customHeight="1" x14ac:dyDescent="0.25">
      <c r="A14" s="155" t="s">
        <v>74</v>
      </c>
      <c r="B14" s="11" t="s">
        <v>7</v>
      </c>
      <c r="C14" s="155" t="s">
        <v>143</v>
      </c>
      <c r="D14" s="64">
        <v>9.27</v>
      </c>
      <c r="E14" s="68">
        <f t="shared" si="0"/>
        <v>6.118199999999999</v>
      </c>
      <c r="F14" s="85">
        <v>0.34</v>
      </c>
      <c r="G14" s="72">
        <f t="shared" ref="G14" si="1">D14*(1-H14)</f>
        <v>6.118199999999999</v>
      </c>
      <c r="H14" s="73">
        <v>0.34</v>
      </c>
      <c r="I14" s="72">
        <f>D14*(1-J14)</f>
        <v>6.118199999999999</v>
      </c>
      <c r="J14" s="73">
        <v>0.34</v>
      </c>
      <c r="K14" s="72"/>
      <c r="L14" s="73"/>
      <c r="M14" s="209" t="s">
        <v>863</v>
      </c>
    </row>
    <row r="15" spans="1:24" s="3" customFormat="1" ht="104.25" customHeight="1" x14ac:dyDescent="0.25">
      <c r="A15" s="155" t="s">
        <v>75</v>
      </c>
      <c r="B15" s="11" t="s">
        <v>7</v>
      </c>
      <c r="C15" s="155" t="s">
        <v>143</v>
      </c>
      <c r="D15" s="64">
        <v>8.6300000000000008</v>
      </c>
      <c r="E15" s="68">
        <f t="shared" si="0"/>
        <v>5.6897590000000005</v>
      </c>
      <c r="F15" s="74">
        <v>0.3407</v>
      </c>
      <c r="G15" s="72"/>
      <c r="H15" s="76"/>
      <c r="I15" s="75"/>
      <c r="J15" s="76"/>
      <c r="K15" s="72"/>
      <c r="L15" s="73"/>
      <c r="M15" s="209" t="s">
        <v>863</v>
      </c>
    </row>
    <row r="16" spans="1:24" s="3" customFormat="1" ht="104.25" customHeight="1" x14ac:dyDescent="0.25">
      <c r="A16" s="155" t="s">
        <v>76</v>
      </c>
      <c r="B16" s="11" t="s">
        <v>7</v>
      </c>
      <c r="C16" s="155" t="s">
        <v>143</v>
      </c>
      <c r="D16" s="64">
        <v>9.27</v>
      </c>
      <c r="E16" s="68">
        <f t="shared" si="0"/>
        <v>6.118199999999999</v>
      </c>
      <c r="F16" s="70">
        <v>0.34</v>
      </c>
      <c r="G16" s="72">
        <f t="shared" ref="G16:G17" si="2">D16*(1-H16)</f>
        <v>6.118199999999999</v>
      </c>
      <c r="H16" s="73">
        <v>0.34</v>
      </c>
      <c r="I16" s="72">
        <f>D16*(1-J16)</f>
        <v>6.118199999999999</v>
      </c>
      <c r="J16" s="73">
        <v>0.34</v>
      </c>
      <c r="K16" s="72"/>
      <c r="L16" s="73"/>
      <c r="M16" s="209" t="s">
        <v>863</v>
      </c>
    </row>
    <row r="17" spans="1:13" s="3" customFormat="1" ht="104.25" customHeight="1" x14ac:dyDescent="0.25">
      <c r="A17" s="155" t="s">
        <v>77</v>
      </c>
      <c r="B17" s="11" t="s">
        <v>8</v>
      </c>
      <c r="C17" s="155" t="s">
        <v>144</v>
      </c>
      <c r="D17" s="64">
        <v>19.77</v>
      </c>
      <c r="E17" s="68">
        <f t="shared" si="0"/>
        <v>8.5999500000000015</v>
      </c>
      <c r="F17" s="69">
        <v>0.56499999999999995</v>
      </c>
      <c r="G17" s="68">
        <f t="shared" si="2"/>
        <v>8.2045500000000011</v>
      </c>
      <c r="H17" s="69">
        <v>0.58499999999999996</v>
      </c>
      <c r="I17" s="75"/>
      <c r="J17" s="76"/>
      <c r="K17" s="72"/>
      <c r="L17" s="73"/>
      <c r="M17" s="173"/>
    </row>
    <row r="18" spans="1:13" s="3" customFormat="1" ht="100.5" customHeight="1" x14ac:dyDescent="0.25">
      <c r="A18" s="155" t="s">
        <v>78</v>
      </c>
      <c r="B18" s="170" t="s">
        <v>356</v>
      </c>
      <c r="C18" s="155" t="s">
        <v>145</v>
      </c>
      <c r="D18" s="64">
        <v>9.68</v>
      </c>
      <c r="E18" s="68">
        <f t="shared" ref="E18" si="3">D18*(1-F18)</f>
        <v>5.4208000000000007</v>
      </c>
      <c r="F18" s="70">
        <v>0.44</v>
      </c>
      <c r="G18" s="68">
        <f>D18*(1-H18)</f>
        <v>5.2271999999999998</v>
      </c>
      <c r="H18" s="85">
        <v>0.46</v>
      </c>
      <c r="I18" s="71">
        <f>D18*(1-J18)</f>
        <v>4.9367999999999999</v>
      </c>
      <c r="J18" s="70">
        <v>0.49</v>
      </c>
      <c r="K18" s="72"/>
      <c r="L18" s="73"/>
      <c r="M18" s="175"/>
    </row>
    <row r="19" spans="1:13" s="3" customFormat="1" ht="104.25" customHeight="1" x14ac:dyDescent="0.25">
      <c r="A19" s="155" t="s">
        <v>79</v>
      </c>
      <c r="B19" s="11" t="s">
        <v>9</v>
      </c>
      <c r="C19" s="155" t="s">
        <v>146</v>
      </c>
      <c r="D19" s="64">
        <v>20.77</v>
      </c>
      <c r="E19" s="68">
        <f t="shared" ref="E19:E21" si="4">D19*(1-F19)</f>
        <v>11.008100000000001</v>
      </c>
      <c r="F19" s="85">
        <v>0.47</v>
      </c>
      <c r="G19" s="80"/>
      <c r="H19" s="81"/>
      <c r="I19" s="82"/>
      <c r="J19" s="76">
        <f>H19</f>
        <v>0</v>
      </c>
      <c r="K19" s="72"/>
      <c r="L19" s="73"/>
      <c r="M19" s="173"/>
    </row>
    <row r="20" spans="1:13" s="3" customFormat="1" ht="104.25" customHeight="1" x14ac:dyDescent="0.25">
      <c r="A20" s="155" t="s">
        <v>80</v>
      </c>
      <c r="B20" s="11" t="s">
        <v>68</v>
      </c>
      <c r="C20" s="155" t="s">
        <v>147</v>
      </c>
      <c r="D20" s="64">
        <v>14.5</v>
      </c>
      <c r="E20" s="68">
        <f t="shared" si="4"/>
        <v>9.4250000000000007</v>
      </c>
      <c r="F20" s="85">
        <v>0.35</v>
      </c>
      <c r="G20" s="87">
        <f>D20*(1-H20)</f>
        <v>9.2799999999999994</v>
      </c>
      <c r="H20" s="88">
        <v>0.36</v>
      </c>
      <c r="I20" s="89">
        <f>D20*(1-J20)</f>
        <v>9.0625</v>
      </c>
      <c r="J20" s="90">
        <v>0.375</v>
      </c>
      <c r="K20" s="72"/>
      <c r="L20" s="73"/>
      <c r="M20" s="173"/>
    </row>
    <row r="21" spans="1:13" s="3" customFormat="1" ht="99.75" customHeight="1" thickBot="1" x14ac:dyDescent="0.3">
      <c r="A21" s="155" t="s">
        <v>225</v>
      </c>
      <c r="B21" s="11" t="s">
        <v>226</v>
      </c>
      <c r="C21" s="155" t="s">
        <v>227</v>
      </c>
      <c r="D21" s="64">
        <v>15.59</v>
      </c>
      <c r="E21" s="68">
        <f t="shared" si="4"/>
        <v>9.0422000000000011</v>
      </c>
      <c r="F21" s="96">
        <v>0.42</v>
      </c>
      <c r="G21" s="68">
        <f>D21*(1-H21)</f>
        <v>8.5745000000000005</v>
      </c>
      <c r="H21" s="96">
        <v>0.45</v>
      </c>
      <c r="I21" s="75"/>
      <c r="J21" s="94"/>
      <c r="K21" s="72"/>
      <c r="L21" s="73"/>
      <c r="M21" s="173"/>
    </row>
    <row r="22" spans="1:13" s="3" customFormat="1" ht="32.25" thickBot="1" x14ac:dyDescent="0.3">
      <c r="A22" s="24"/>
      <c r="B22" s="25"/>
      <c r="C22" s="26"/>
      <c r="D22" s="56"/>
      <c r="E22" s="215" t="s">
        <v>49</v>
      </c>
      <c r="F22" s="216"/>
      <c r="G22" s="217" t="s">
        <v>45</v>
      </c>
      <c r="H22" s="218"/>
      <c r="I22" s="219" t="s">
        <v>46</v>
      </c>
      <c r="J22" s="216"/>
      <c r="K22" s="215" t="s">
        <v>47</v>
      </c>
      <c r="L22" s="216"/>
      <c r="M22" s="214"/>
    </row>
    <row r="23" spans="1:13" s="3" customFormat="1" ht="53.25" thickBot="1" x14ac:dyDescent="0.3">
      <c r="A23" s="22" t="s">
        <v>0</v>
      </c>
      <c r="B23" s="20" t="s">
        <v>1</v>
      </c>
      <c r="C23" s="23" t="s">
        <v>208</v>
      </c>
      <c r="D23" s="47" t="s">
        <v>2</v>
      </c>
      <c r="E23" s="29" t="s">
        <v>3</v>
      </c>
      <c r="F23" s="48" t="s">
        <v>4</v>
      </c>
      <c r="G23" s="29" t="s">
        <v>3</v>
      </c>
      <c r="H23" s="49" t="s">
        <v>4</v>
      </c>
      <c r="I23" s="50" t="s">
        <v>3</v>
      </c>
      <c r="J23" s="51" t="s">
        <v>4</v>
      </c>
      <c r="K23" s="29" t="s">
        <v>3</v>
      </c>
      <c r="L23" s="30" t="s">
        <v>4</v>
      </c>
      <c r="M23" s="21" t="s">
        <v>48</v>
      </c>
    </row>
    <row r="24" spans="1:13" s="3" customFormat="1" ht="104.25" customHeight="1" x14ac:dyDescent="0.25">
      <c r="A24" s="155" t="s">
        <v>244</v>
      </c>
      <c r="B24" s="15" t="s">
        <v>245</v>
      </c>
      <c r="C24" s="155" t="s">
        <v>420</v>
      </c>
      <c r="D24" s="64">
        <v>7.71</v>
      </c>
      <c r="E24" s="97">
        <f>D24*(1-F24)</f>
        <v>5.0885999999999996</v>
      </c>
      <c r="F24" s="85">
        <v>0.34</v>
      </c>
      <c r="G24" s="75"/>
      <c r="H24" s="94"/>
      <c r="I24" s="75"/>
      <c r="J24" s="94"/>
      <c r="K24" s="72"/>
      <c r="L24" s="73"/>
      <c r="M24" s="173"/>
    </row>
    <row r="25" spans="1:13" s="3" customFormat="1" ht="104.25" customHeight="1" x14ac:dyDescent="0.25">
      <c r="A25" s="155" t="s">
        <v>81</v>
      </c>
      <c r="B25" s="36" t="s">
        <v>60</v>
      </c>
      <c r="C25" s="155" t="s">
        <v>148</v>
      </c>
      <c r="D25" s="64">
        <v>133.49</v>
      </c>
      <c r="E25" s="68">
        <f>D25*(1-F25)</f>
        <v>79.426550000000006</v>
      </c>
      <c r="F25" s="69">
        <v>0.40500000000000003</v>
      </c>
      <c r="G25" s="72"/>
      <c r="H25" s="76"/>
      <c r="I25" s="75"/>
      <c r="J25" s="94"/>
      <c r="K25" s="72"/>
      <c r="L25" s="73"/>
      <c r="M25" s="6"/>
    </row>
    <row r="26" spans="1:13" s="3" customFormat="1" ht="104.25" customHeight="1" x14ac:dyDescent="0.25">
      <c r="A26" s="196" t="s">
        <v>82</v>
      </c>
      <c r="B26" s="12" t="s">
        <v>10</v>
      </c>
      <c r="C26" s="196" t="s">
        <v>149</v>
      </c>
      <c r="D26" s="135">
        <v>9.94</v>
      </c>
      <c r="E26" s="91">
        <f>D26*(1-F26)</f>
        <v>6.3616000000000001</v>
      </c>
      <c r="F26" s="92">
        <v>0.36</v>
      </c>
      <c r="G26" s="91">
        <f>D26*(1-H26)</f>
        <v>6.2124999999999995</v>
      </c>
      <c r="H26" s="198">
        <v>0.375</v>
      </c>
      <c r="I26" s="105"/>
      <c r="J26" s="107"/>
      <c r="K26" s="75"/>
      <c r="L26" s="73"/>
      <c r="M26" s="173"/>
    </row>
    <row r="27" spans="1:13" s="3" customFormat="1" ht="104.25" customHeight="1" x14ac:dyDescent="0.25">
      <c r="A27" s="196" t="s">
        <v>83</v>
      </c>
      <c r="B27" s="11" t="s">
        <v>11</v>
      </c>
      <c r="C27" s="206" t="s">
        <v>150</v>
      </c>
      <c r="D27" s="64">
        <v>7.17</v>
      </c>
      <c r="E27" s="220" t="s">
        <v>421</v>
      </c>
      <c r="F27" s="221"/>
      <c r="G27" s="220" t="s">
        <v>422</v>
      </c>
      <c r="H27" s="221"/>
      <c r="I27" s="220" t="s">
        <v>423</v>
      </c>
      <c r="J27" s="221"/>
      <c r="K27" s="60"/>
      <c r="L27" s="63"/>
      <c r="M27" s="182"/>
    </row>
    <row r="28" spans="1:13" s="3" customFormat="1" ht="104.25" customHeight="1" x14ac:dyDescent="0.25">
      <c r="A28" s="155" t="s">
        <v>85</v>
      </c>
      <c r="B28" s="11" t="s">
        <v>65</v>
      </c>
      <c r="C28" s="155" t="s">
        <v>152</v>
      </c>
      <c r="D28" s="108">
        <v>8.1199999999999992</v>
      </c>
      <c r="E28" s="65">
        <f t="shared" ref="E28:E31" si="5">D28*(1-F28)</f>
        <v>3.4916</v>
      </c>
      <c r="F28" s="66">
        <v>0.56999999999999995</v>
      </c>
      <c r="G28" s="62"/>
      <c r="H28" s="67"/>
      <c r="I28" s="60"/>
      <c r="J28" s="61"/>
      <c r="K28" s="72"/>
      <c r="L28" s="73"/>
      <c r="M28" s="173"/>
    </row>
    <row r="29" spans="1:13" s="3" customFormat="1" ht="104.25" customHeight="1" x14ac:dyDescent="0.25">
      <c r="A29" s="155" t="s">
        <v>84</v>
      </c>
      <c r="B29" s="11" t="s">
        <v>12</v>
      </c>
      <c r="C29" s="155" t="s">
        <v>151</v>
      </c>
      <c r="D29" s="64">
        <v>6.56</v>
      </c>
      <c r="E29" s="68">
        <f t="shared" si="5"/>
        <v>4.2640000000000002</v>
      </c>
      <c r="F29" s="85">
        <v>0.35</v>
      </c>
      <c r="G29" s="87">
        <f>D29*(1-H29)</f>
        <v>4.1983999999999995</v>
      </c>
      <c r="H29" s="88">
        <v>0.36</v>
      </c>
      <c r="I29" s="75">
        <f t="shared" ref="I29:J29" si="6">G29</f>
        <v>4.1983999999999995</v>
      </c>
      <c r="J29" s="94">
        <f t="shared" si="6"/>
        <v>0.36</v>
      </c>
      <c r="K29" s="72"/>
      <c r="L29" s="73"/>
      <c r="M29" s="176"/>
    </row>
    <row r="30" spans="1:13" s="3" customFormat="1" ht="104.25" customHeight="1" x14ac:dyDescent="0.25">
      <c r="A30" s="155" t="s">
        <v>86</v>
      </c>
      <c r="B30" s="11" t="s">
        <v>69</v>
      </c>
      <c r="C30" s="155" t="s">
        <v>153</v>
      </c>
      <c r="D30" s="64">
        <v>18.809999999999999</v>
      </c>
      <c r="E30" s="68">
        <f t="shared" si="5"/>
        <v>10.909800000000001</v>
      </c>
      <c r="F30" s="70">
        <v>0.42</v>
      </c>
      <c r="G30" s="100">
        <f>D30*(1-H30)</f>
        <v>10.5336</v>
      </c>
      <c r="H30" s="96">
        <v>0.44</v>
      </c>
      <c r="I30" s="75"/>
      <c r="J30" s="94"/>
      <c r="K30" s="72"/>
      <c r="L30" s="73"/>
      <c r="M30" s="173"/>
    </row>
    <row r="31" spans="1:13" s="3" customFormat="1" ht="118.5" customHeight="1" x14ac:dyDescent="0.25">
      <c r="A31" s="155" t="s">
        <v>87</v>
      </c>
      <c r="B31" s="11" t="s">
        <v>61</v>
      </c>
      <c r="C31" s="155" t="s">
        <v>154</v>
      </c>
      <c r="D31" s="64">
        <v>18.809999999999999</v>
      </c>
      <c r="E31" s="91">
        <f t="shared" si="5"/>
        <v>8.2763999999999989</v>
      </c>
      <c r="F31" s="199">
        <v>0.56000000000000005</v>
      </c>
      <c r="G31" s="93"/>
      <c r="H31" s="106"/>
      <c r="I31" s="105"/>
      <c r="J31" s="107"/>
      <c r="K31" s="72"/>
      <c r="L31" s="73"/>
      <c r="M31" s="173"/>
    </row>
    <row r="32" spans="1:13" s="3" customFormat="1" ht="108" customHeight="1" x14ac:dyDescent="0.25">
      <c r="A32" s="196" t="s">
        <v>88</v>
      </c>
      <c r="B32" s="11" t="s">
        <v>52</v>
      </c>
      <c r="C32" s="162" t="s">
        <v>155</v>
      </c>
      <c r="D32" s="136">
        <v>17.170000000000002</v>
      </c>
      <c r="E32" s="220" t="s">
        <v>862</v>
      </c>
      <c r="F32" s="221"/>
      <c r="G32" s="220" t="s">
        <v>424</v>
      </c>
      <c r="H32" s="221"/>
      <c r="I32" s="220" t="s">
        <v>425</v>
      </c>
      <c r="J32" s="221"/>
      <c r="K32" s="60"/>
      <c r="L32" s="63"/>
      <c r="M32" s="203"/>
    </row>
    <row r="33" spans="1:13" s="3" customFormat="1" ht="112.5" customHeight="1" x14ac:dyDescent="0.25">
      <c r="A33" s="155" t="s">
        <v>89</v>
      </c>
      <c r="B33" s="11" t="s">
        <v>13</v>
      </c>
      <c r="C33" s="155" t="s">
        <v>156</v>
      </c>
      <c r="D33" s="64">
        <f>16.85/1.1</f>
        <v>15.318181818181818</v>
      </c>
      <c r="E33" s="65">
        <f>D33*(1-F33)</f>
        <v>6.9697727272727263</v>
      </c>
      <c r="F33" s="117">
        <v>0.54500000000000004</v>
      </c>
      <c r="G33" s="65">
        <f>D33*(1-H33)</f>
        <v>6.7399999999999993</v>
      </c>
      <c r="H33" s="121">
        <v>0.56000000000000005</v>
      </c>
      <c r="I33" s="120">
        <f>D33*(1-J33)</f>
        <v>6.2804545454545462</v>
      </c>
      <c r="J33" s="119">
        <v>0.59</v>
      </c>
      <c r="K33" s="72"/>
      <c r="L33" s="73"/>
      <c r="M33" s="173"/>
    </row>
    <row r="34" spans="1:13" s="3" customFormat="1" ht="104.1" customHeight="1" x14ac:dyDescent="0.25">
      <c r="A34" s="155" t="s">
        <v>90</v>
      </c>
      <c r="B34" s="11" t="s">
        <v>14</v>
      </c>
      <c r="C34" s="155" t="s">
        <v>157</v>
      </c>
      <c r="D34" s="64">
        <v>11.43</v>
      </c>
      <c r="E34" s="68">
        <f>D34*(1-F34)</f>
        <v>7.5437999999999992</v>
      </c>
      <c r="F34" s="70">
        <v>0.34</v>
      </c>
      <c r="G34" s="68">
        <f>D34*(1-H34)</f>
        <v>7.48665</v>
      </c>
      <c r="H34" s="102">
        <v>0.34499999999999997</v>
      </c>
      <c r="I34" s="71">
        <f>D34*(1-J34)</f>
        <v>7.4295</v>
      </c>
      <c r="J34" s="96">
        <v>0.35</v>
      </c>
      <c r="K34" s="72"/>
      <c r="L34" s="73"/>
      <c r="M34" s="207"/>
    </row>
    <row r="35" spans="1:13" s="3" customFormat="1" ht="104.1" customHeight="1" x14ac:dyDescent="0.25">
      <c r="A35" s="155" t="s">
        <v>91</v>
      </c>
      <c r="B35" s="11" t="s">
        <v>15</v>
      </c>
      <c r="C35" s="155" t="s">
        <v>158</v>
      </c>
      <c r="D35" s="64">
        <v>6.24</v>
      </c>
      <c r="E35" s="68">
        <f>D35*(1-F35)</f>
        <v>4.1183999999999994</v>
      </c>
      <c r="F35" s="70">
        <v>0.34</v>
      </c>
      <c r="G35" s="62"/>
      <c r="H35" s="76"/>
      <c r="I35" s="75"/>
      <c r="J35" s="94"/>
      <c r="K35" s="72"/>
      <c r="L35" s="73"/>
      <c r="M35" s="173"/>
    </row>
    <row r="36" spans="1:13" s="3" customFormat="1" ht="104.25" customHeight="1" x14ac:dyDescent="0.25">
      <c r="A36" s="155" t="s">
        <v>209</v>
      </c>
      <c r="B36" s="11" t="s">
        <v>210</v>
      </c>
      <c r="C36" s="155" t="s">
        <v>211</v>
      </c>
      <c r="D36" s="64">
        <v>10.029999999999999</v>
      </c>
      <c r="E36" s="68">
        <f>D36*(1-F36)</f>
        <v>6.3188999999999993</v>
      </c>
      <c r="F36" s="70">
        <v>0.37</v>
      </c>
      <c r="G36" s="87">
        <f>D36*(1-H36)</f>
        <v>6.2185999999999995</v>
      </c>
      <c r="H36" s="88">
        <v>0.38</v>
      </c>
      <c r="I36" s="103">
        <f>D36*(1-J36)</f>
        <v>6.1182999999999996</v>
      </c>
      <c r="J36" s="104">
        <v>0.39</v>
      </c>
      <c r="K36" s="72"/>
      <c r="L36" s="73"/>
      <c r="M36" s="173"/>
    </row>
    <row r="37" spans="1:13" s="3" customFormat="1" ht="104.25" customHeight="1" x14ac:dyDescent="0.25">
      <c r="A37" s="155" t="s">
        <v>92</v>
      </c>
      <c r="B37" s="11" t="s">
        <v>57</v>
      </c>
      <c r="C37" s="155" t="s">
        <v>159</v>
      </c>
      <c r="D37" s="64">
        <v>31.27</v>
      </c>
      <c r="E37" s="68">
        <f t="shared" ref="E37" si="7">D37*(1-F37)</f>
        <v>10.78815</v>
      </c>
      <c r="F37" s="69">
        <v>0.65500000000000003</v>
      </c>
      <c r="G37" s="72"/>
      <c r="H37" s="76"/>
      <c r="I37" s="105"/>
      <c r="J37" s="106"/>
      <c r="K37" s="72"/>
      <c r="L37" s="73"/>
      <c r="M37" s="173"/>
    </row>
    <row r="38" spans="1:13" s="3" customFormat="1" ht="104.25" customHeight="1" thickBot="1" x14ac:dyDescent="0.3">
      <c r="A38" s="155" t="s">
        <v>93</v>
      </c>
      <c r="B38" s="11" t="s">
        <v>16</v>
      </c>
      <c r="C38" s="155" t="s">
        <v>160</v>
      </c>
      <c r="D38" s="64">
        <v>14.23</v>
      </c>
      <c r="E38" s="68">
        <f>D38*(1-F38)</f>
        <v>7.1150000000000002</v>
      </c>
      <c r="F38" s="85">
        <v>0.5</v>
      </c>
      <c r="G38" s="68">
        <f>D38*(1-H38)</f>
        <v>6.4034999999999993</v>
      </c>
      <c r="H38" s="85">
        <v>0.55000000000000004</v>
      </c>
      <c r="I38" s="71">
        <f>D38*(1-J38)</f>
        <v>5.9766000000000004</v>
      </c>
      <c r="J38" s="169">
        <v>0.57999999999999996</v>
      </c>
      <c r="K38" s="71">
        <f>D38*(1-L38)</f>
        <v>5.6920000000000002</v>
      </c>
      <c r="L38" s="169">
        <v>0.6</v>
      </c>
      <c r="M38" s="173"/>
    </row>
    <row r="39" spans="1:13" s="3" customFormat="1" ht="32.25" thickBot="1" x14ac:dyDescent="0.3">
      <c r="A39" s="24"/>
      <c r="B39" s="25"/>
      <c r="C39" s="26"/>
      <c r="D39" s="56"/>
      <c r="E39" s="215" t="s">
        <v>49</v>
      </c>
      <c r="F39" s="216"/>
      <c r="G39" s="217" t="s">
        <v>45</v>
      </c>
      <c r="H39" s="218"/>
      <c r="I39" s="219" t="s">
        <v>46</v>
      </c>
      <c r="J39" s="216"/>
      <c r="K39" s="215" t="s">
        <v>47</v>
      </c>
      <c r="L39" s="216"/>
      <c r="M39" s="27"/>
    </row>
    <row r="40" spans="1:13" s="3" customFormat="1" ht="53.25" thickBot="1" x14ac:dyDescent="0.3">
      <c r="A40" s="22" t="s">
        <v>0</v>
      </c>
      <c r="B40" s="20" t="s">
        <v>1</v>
      </c>
      <c r="C40" s="31" t="s">
        <v>208</v>
      </c>
      <c r="D40" s="47" t="s">
        <v>2</v>
      </c>
      <c r="E40" s="29" t="s">
        <v>3</v>
      </c>
      <c r="F40" s="48" t="s">
        <v>4</v>
      </c>
      <c r="G40" s="29" t="s">
        <v>3</v>
      </c>
      <c r="H40" s="49" t="s">
        <v>4</v>
      </c>
      <c r="I40" s="50" t="s">
        <v>3</v>
      </c>
      <c r="J40" s="51" t="s">
        <v>4</v>
      </c>
      <c r="K40" s="29" t="s">
        <v>3</v>
      </c>
      <c r="L40" s="30" t="s">
        <v>4</v>
      </c>
      <c r="M40" s="21" t="s">
        <v>48</v>
      </c>
    </row>
    <row r="41" spans="1:13" s="3" customFormat="1" ht="104.25" customHeight="1" x14ac:dyDescent="0.25">
      <c r="A41" s="155" t="s">
        <v>94</v>
      </c>
      <c r="B41" s="11" t="s">
        <v>17</v>
      </c>
      <c r="C41" s="155" t="s">
        <v>161</v>
      </c>
      <c r="D41" s="64">
        <v>16</v>
      </c>
      <c r="E41" s="68">
        <f>D41*(1-F41)</f>
        <v>9.76</v>
      </c>
      <c r="F41" s="85">
        <v>0.39</v>
      </c>
      <c r="G41" s="72">
        <f t="shared" ref="G41" si="8">E41</f>
        <v>9.76</v>
      </c>
      <c r="H41" s="76">
        <f t="shared" ref="H41" si="9">F41</f>
        <v>0.39</v>
      </c>
      <c r="I41" s="75">
        <f t="shared" ref="I41" si="10">G41</f>
        <v>9.76</v>
      </c>
      <c r="J41" s="94">
        <f t="shared" ref="J41" si="11">H41</f>
        <v>0.39</v>
      </c>
      <c r="K41" s="72">
        <f t="shared" ref="K41" si="12">I41</f>
        <v>9.76</v>
      </c>
      <c r="L41" s="73">
        <f t="shared" ref="L41" si="13">J41</f>
        <v>0.39</v>
      </c>
      <c r="M41" s="178"/>
    </row>
    <row r="42" spans="1:13" s="3" customFormat="1" ht="102" customHeight="1" x14ac:dyDescent="0.25">
      <c r="A42" s="155" t="s">
        <v>96</v>
      </c>
      <c r="B42" s="13" t="s">
        <v>54</v>
      </c>
      <c r="C42" s="155" t="s">
        <v>163</v>
      </c>
      <c r="D42" s="64">
        <f>22.41/1.1</f>
        <v>20.372727272727271</v>
      </c>
      <c r="E42" s="68">
        <f>D42*(1-F42)</f>
        <v>6.1118181818181823</v>
      </c>
      <c r="F42" s="85">
        <v>0.7</v>
      </c>
      <c r="G42" s="72"/>
      <c r="H42" s="76"/>
      <c r="I42" s="75"/>
      <c r="J42" s="76"/>
      <c r="K42" s="72"/>
      <c r="L42" s="98"/>
      <c r="M42" s="6"/>
    </row>
    <row r="43" spans="1:13" s="3" customFormat="1" ht="104.25" customHeight="1" x14ac:dyDescent="0.25">
      <c r="A43" s="155" t="s">
        <v>95</v>
      </c>
      <c r="B43" s="44" t="s">
        <v>261</v>
      </c>
      <c r="C43" s="155" t="s">
        <v>162</v>
      </c>
      <c r="D43" s="108">
        <v>35.14</v>
      </c>
      <c r="E43" s="65">
        <f>D43*(1-F43)</f>
        <v>19.327000000000002</v>
      </c>
      <c r="F43" s="66">
        <v>0.45</v>
      </c>
      <c r="G43" s="62"/>
      <c r="H43" s="67"/>
      <c r="I43" s="60"/>
      <c r="J43" s="61"/>
      <c r="K43" s="60"/>
      <c r="L43" s="61"/>
      <c r="M43" s="172"/>
    </row>
    <row r="44" spans="1:13" s="3" customFormat="1" ht="104.25" customHeight="1" x14ac:dyDescent="0.25">
      <c r="A44" s="196" t="s">
        <v>250</v>
      </c>
      <c r="B44" s="13" t="s">
        <v>249</v>
      </c>
      <c r="C44" s="196" t="s">
        <v>251</v>
      </c>
      <c r="D44" s="64">
        <v>8.3800000000000008</v>
      </c>
      <c r="E44" s="91">
        <f>D44*(1-F44)</f>
        <v>5.0280000000000005</v>
      </c>
      <c r="F44" s="92">
        <v>0.4</v>
      </c>
      <c r="G44" s="91">
        <f>D44*(1-H44)</f>
        <v>4.8604000000000012</v>
      </c>
      <c r="H44" s="104">
        <v>0.42</v>
      </c>
      <c r="I44" s="91">
        <f>D44*(1-J44)</f>
        <v>4.7766000000000011</v>
      </c>
      <c r="J44" s="104">
        <v>0.43</v>
      </c>
      <c r="K44" s="72"/>
      <c r="L44" s="98"/>
      <c r="M44" s="6"/>
    </row>
    <row r="45" spans="1:13" s="3" customFormat="1" ht="104.25" customHeight="1" x14ac:dyDescent="0.25">
      <c r="A45" s="196" t="s">
        <v>213</v>
      </c>
      <c r="B45" s="205" t="s">
        <v>58</v>
      </c>
      <c r="C45" s="196" t="s">
        <v>214</v>
      </c>
      <c r="D45" s="136">
        <v>6.35</v>
      </c>
      <c r="E45" s="220" t="s">
        <v>426</v>
      </c>
      <c r="F45" s="221"/>
      <c r="G45" s="220" t="s">
        <v>428</v>
      </c>
      <c r="H45" s="221"/>
      <c r="I45" s="220" t="s">
        <v>427</v>
      </c>
      <c r="J45" s="221"/>
      <c r="K45" s="201"/>
      <c r="L45" s="202"/>
      <c r="M45" s="172"/>
    </row>
    <row r="46" spans="1:13" s="3" customFormat="1" ht="104.25" customHeight="1" x14ac:dyDescent="0.25">
      <c r="A46" s="155" t="s">
        <v>97</v>
      </c>
      <c r="B46" s="14" t="s">
        <v>43</v>
      </c>
      <c r="C46" s="155" t="s">
        <v>164</v>
      </c>
      <c r="D46" s="111">
        <v>10.23</v>
      </c>
      <c r="E46" s="87">
        <f t="shared" ref="E46" si="14">D46*(1-F46)</f>
        <v>5.1150000000000002</v>
      </c>
      <c r="F46" s="88">
        <v>0.5</v>
      </c>
      <c r="G46" s="89">
        <f>D46*(1-H46)</f>
        <v>4.9104000000000001</v>
      </c>
      <c r="H46" s="168">
        <v>0.52</v>
      </c>
      <c r="I46" s="75"/>
      <c r="J46" s="113"/>
      <c r="K46" s="72"/>
      <c r="L46" s="114"/>
      <c r="M46" s="175"/>
    </row>
    <row r="47" spans="1:13" s="3" customFormat="1" ht="104.25" customHeight="1" x14ac:dyDescent="0.25">
      <c r="A47" s="155" t="s">
        <v>98</v>
      </c>
      <c r="B47" s="14" t="s">
        <v>18</v>
      </c>
      <c r="C47" s="155" t="s">
        <v>165</v>
      </c>
      <c r="D47" s="64">
        <v>8</v>
      </c>
      <c r="E47" s="68">
        <f t="shared" ref="E47" si="15">D47*(1-F47)</f>
        <v>4.7200000000000006</v>
      </c>
      <c r="F47" s="110">
        <v>0.41</v>
      </c>
      <c r="G47" s="89">
        <f>D47*(1-H47)</f>
        <v>4.5600000000000005</v>
      </c>
      <c r="H47" s="70">
        <v>0.43</v>
      </c>
      <c r="I47" s="89">
        <f>D47*(1-J47)</f>
        <v>4.32</v>
      </c>
      <c r="J47" s="99">
        <v>0.46</v>
      </c>
      <c r="K47" s="75"/>
      <c r="L47" s="73"/>
      <c r="M47" s="179"/>
    </row>
    <row r="48" spans="1:13" s="3" customFormat="1" ht="104.25" customHeight="1" x14ac:dyDescent="0.25">
      <c r="A48" s="155" t="s">
        <v>292</v>
      </c>
      <c r="B48" s="11" t="s">
        <v>293</v>
      </c>
      <c r="C48" s="155" t="s">
        <v>294</v>
      </c>
      <c r="D48" s="64">
        <v>29.5</v>
      </c>
      <c r="E48" s="68">
        <f>D48*(1-F48)</f>
        <v>16.225000000000001</v>
      </c>
      <c r="F48" s="70">
        <v>0.45</v>
      </c>
      <c r="G48" s="72"/>
      <c r="H48" s="76"/>
      <c r="I48" s="75"/>
      <c r="J48" s="76"/>
      <c r="K48" s="75"/>
      <c r="L48" s="73"/>
      <c r="M48" s="179"/>
    </row>
    <row r="49" spans="1:13" s="3" customFormat="1" ht="104.25" customHeight="1" x14ac:dyDescent="0.25">
      <c r="A49" s="155" t="s">
        <v>228</v>
      </c>
      <c r="B49" s="11" t="s">
        <v>229</v>
      </c>
      <c r="C49" s="155" t="s">
        <v>221</v>
      </c>
      <c r="D49" s="64">
        <v>12.68</v>
      </c>
      <c r="E49" s="68">
        <f>D49*(1-F49)</f>
        <v>8.1151999999999997</v>
      </c>
      <c r="F49" s="85">
        <v>0.36</v>
      </c>
      <c r="G49" s="68">
        <f>D49*(1-H49)</f>
        <v>7.8616000000000001</v>
      </c>
      <c r="H49" s="101">
        <v>0.38</v>
      </c>
      <c r="I49" s="71">
        <f>D49*(1-J49)</f>
        <v>7.6079999999999997</v>
      </c>
      <c r="J49" s="101">
        <v>0.4</v>
      </c>
      <c r="K49" s="75"/>
      <c r="L49" s="73"/>
      <c r="M49" s="208"/>
    </row>
    <row r="50" spans="1:13" s="3" customFormat="1" ht="104.25" customHeight="1" x14ac:dyDescent="0.25">
      <c r="A50" s="155" t="s">
        <v>99</v>
      </c>
      <c r="B50" s="11" t="s">
        <v>19</v>
      </c>
      <c r="C50" s="155" t="s">
        <v>166</v>
      </c>
      <c r="D50" s="64">
        <v>13.5</v>
      </c>
      <c r="E50" s="68">
        <f t="shared" ref="E50" si="16">D50*(1-F50)</f>
        <v>8.64</v>
      </c>
      <c r="F50" s="70">
        <v>0.36</v>
      </c>
      <c r="G50" s="72"/>
      <c r="H50" s="76"/>
      <c r="I50" s="75">
        <f t="shared" ref="I50" si="17">G50</f>
        <v>0</v>
      </c>
      <c r="J50" s="76">
        <f t="shared" ref="J50" si="18">H50</f>
        <v>0</v>
      </c>
      <c r="K50" s="75"/>
      <c r="L50" s="73"/>
      <c r="M50" s="180"/>
    </row>
    <row r="51" spans="1:13" s="3" customFormat="1" ht="104.25" customHeight="1" x14ac:dyDescent="0.25">
      <c r="A51" s="155" t="s">
        <v>222</v>
      </c>
      <c r="B51" s="11" t="s">
        <v>223</v>
      </c>
      <c r="C51" s="155" t="s">
        <v>224</v>
      </c>
      <c r="D51" s="64">
        <v>15.14</v>
      </c>
      <c r="E51" s="71">
        <f t="shared" ref="E51" si="19">D51*(1-F51)</f>
        <v>9.5381999999999998</v>
      </c>
      <c r="F51" s="99">
        <v>0.37</v>
      </c>
      <c r="G51" s="71">
        <f>D51*(1-H51)</f>
        <v>9.3868000000000009</v>
      </c>
      <c r="H51" s="96">
        <v>0.38</v>
      </c>
      <c r="I51" s="105"/>
      <c r="J51" s="107"/>
      <c r="K51" s="75"/>
      <c r="L51" s="73"/>
      <c r="M51" s="181"/>
    </row>
    <row r="52" spans="1:13" s="3" customFormat="1" ht="104.25" customHeight="1" x14ac:dyDescent="0.25">
      <c r="A52" s="155" t="s">
        <v>100</v>
      </c>
      <c r="B52" s="11" t="s">
        <v>20</v>
      </c>
      <c r="C52" s="162" t="s">
        <v>167</v>
      </c>
      <c r="D52" s="116">
        <v>26.68</v>
      </c>
      <c r="E52" s="68">
        <f>D52*(1-F52)</f>
        <v>14.140400000000001</v>
      </c>
      <c r="F52" s="70">
        <v>0.47</v>
      </c>
      <c r="G52" s="71">
        <f>D52*(1-H52)</f>
        <v>12.8064</v>
      </c>
      <c r="H52" s="96">
        <v>0.52</v>
      </c>
      <c r="I52" s="72"/>
      <c r="J52" s="94"/>
      <c r="K52" s="75"/>
      <c r="L52" s="73"/>
      <c r="M52" s="181"/>
    </row>
    <row r="53" spans="1:13" s="3" customFormat="1" ht="104.25" customHeight="1" x14ac:dyDescent="0.25">
      <c r="A53" s="155" t="s">
        <v>101</v>
      </c>
      <c r="B53" s="36" t="s">
        <v>21</v>
      </c>
      <c r="C53" s="163" t="s">
        <v>168</v>
      </c>
      <c r="D53" s="116">
        <v>9.65</v>
      </c>
      <c r="E53" s="65">
        <f>D53*(1-F53)</f>
        <v>6.03125</v>
      </c>
      <c r="F53" s="117">
        <v>0.375</v>
      </c>
      <c r="G53" s="118">
        <f>D53*(1-H53)</f>
        <v>5.79</v>
      </c>
      <c r="H53" s="119">
        <v>0.4</v>
      </c>
      <c r="I53" s="72"/>
      <c r="J53" s="94"/>
      <c r="K53" s="75"/>
      <c r="L53" s="73"/>
      <c r="M53" s="182"/>
    </row>
    <row r="54" spans="1:13" s="3" customFormat="1" ht="104.25" customHeight="1" x14ac:dyDescent="0.25">
      <c r="A54" s="155" t="s">
        <v>102</v>
      </c>
      <c r="B54" s="36" t="s">
        <v>55</v>
      </c>
      <c r="C54" s="163" t="s">
        <v>169</v>
      </c>
      <c r="D54" s="116">
        <v>4.7</v>
      </c>
      <c r="E54" s="68">
        <f t="shared" ref="E54:E55" si="20">D54*(1-F54)</f>
        <v>3.008</v>
      </c>
      <c r="F54" s="66">
        <v>0.36</v>
      </c>
      <c r="G54" s="75"/>
      <c r="H54" s="94"/>
      <c r="I54" s="75"/>
      <c r="J54" s="94"/>
      <c r="K54" s="75"/>
      <c r="L54" s="73"/>
      <c r="M54" s="173"/>
    </row>
    <row r="55" spans="1:13" s="3" customFormat="1" ht="104.1" customHeight="1" thickBot="1" x14ac:dyDescent="0.3">
      <c r="A55" s="155" t="s">
        <v>289</v>
      </c>
      <c r="B55" s="15" t="s">
        <v>290</v>
      </c>
      <c r="C55" s="163" t="s">
        <v>291</v>
      </c>
      <c r="D55" s="116">
        <v>8.6300000000000008</v>
      </c>
      <c r="E55" s="97">
        <f t="shared" si="20"/>
        <v>5.3506</v>
      </c>
      <c r="F55" s="121">
        <v>0.38</v>
      </c>
      <c r="G55" s="122">
        <f>D55*(1-H55)</f>
        <v>5.1779999999999999</v>
      </c>
      <c r="H55" s="96">
        <v>0.4</v>
      </c>
      <c r="I55" s="75"/>
      <c r="J55" s="76"/>
      <c r="K55" s="75"/>
      <c r="L55" s="73"/>
      <c r="M55" s="173"/>
    </row>
    <row r="56" spans="1:13" s="3" customFormat="1" ht="32.25" thickBot="1" x14ac:dyDescent="0.3">
      <c r="A56" s="24"/>
      <c r="B56" s="25"/>
      <c r="C56" s="26"/>
      <c r="D56" s="56"/>
      <c r="E56" s="215" t="s">
        <v>49</v>
      </c>
      <c r="F56" s="216"/>
      <c r="G56" s="217" t="s">
        <v>45</v>
      </c>
      <c r="H56" s="218"/>
      <c r="I56" s="219" t="s">
        <v>46</v>
      </c>
      <c r="J56" s="216"/>
      <c r="K56" s="215" t="s">
        <v>47</v>
      </c>
      <c r="L56" s="216"/>
      <c r="M56" s="27"/>
    </row>
    <row r="57" spans="1:13" s="3" customFormat="1" ht="53.25" thickBot="1" x14ac:dyDescent="0.3">
      <c r="A57" s="22" t="s">
        <v>0</v>
      </c>
      <c r="B57" s="164" t="s">
        <v>1</v>
      </c>
      <c r="C57" s="31" t="s">
        <v>208</v>
      </c>
      <c r="D57" s="165" t="s">
        <v>2</v>
      </c>
      <c r="E57" s="29" t="s">
        <v>3</v>
      </c>
      <c r="F57" s="48" t="s">
        <v>4</v>
      </c>
      <c r="G57" s="29" t="s">
        <v>3</v>
      </c>
      <c r="H57" s="49" t="s">
        <v>4</v>
      </c>
      <c r="I57" s="50" t="s">
        <v>3</v>
      </c>
      <c r="J57" s="51" t="s">
        <v>4</v>
      </c>
      <c r="K57" s="29" t="s">
        <v>3</v>
      </c>
      <c r="L57" s="30" t="s">
        <v>4</v>
      </c>
      <c r="M57" s="21" t="s">
        <v>48</v>
      </c>
    </row>
    <row r="58" spans="1:13" s="3" customFormat="1" ht="104.25" customHeight="1" x14ac:dyDescent="0.25">
      <c r="A58" s="155" t="s">
        <v>103</v>
      </c>
      <c r="B58" s="213" t="s">
        <v>59</v>
      </c>
      <c r="C58" s="163" t="s">
        <v>170</v>
      </c>
      <c r="D58" s="116">
        <f>6.77/1.1</f>
        <v>6.1545454545454534</v>
      </c>
      <c r="E58" s="68">
        <f t="shared" ref="E58" si="21">D58*(1-F58)</f>
        <v>3.6311818181818181</v>
      </c>
      <c r="F58" s="85">
        <v>0.41</v>
      </c>
      <c r="G58" s="71">
        <f>D58*(1-H58)</f>
        <v>3.5080909090909089</v>
      </c>
      <c r="H58" s="101">
        <v>0.43</v>
      </c>
      <c r="I58" s="71">
        <v>3.38</v>
      </c>
      <c r="J58" s="101">
        <v>0.45</v>
      </c>
      <c r="K58" s="75"/>
      <c r="L58" s="73"/>
      <c r="M58" s="180"/>
    </row>
    <row r="59" spans="1:13" s="3" customFormat="1" ht="104.25" customHeight="1" x14ac:dyDescent="0.25">
      <c r="A59" s="155" t="s">
        <v>219</v>
      </c>
      <c r="B59" s="11" t="s">
        <v>218</v>
      </c>
      <c r="C59" s="163" t="s">
        <v>220</v>
      </c>
      <c r="D59" s="116">
        <v>7.74</v>
      </c>
      <c r="E59" s="68">
        <f>D59*(1-F59)</f>
        <v>3.0960000000000001</v>
      </c>
      <c r="F59" s="85">
        <v>0.6</v>
      </c>
      <c r="G59" s="75"/>
      <c r="H59" s="94"/>
      <c r="I59" s="75"/>
      <c r="J59" s="94"/>
      <c r="K59" s="75"/>
      <c r="L59" s="73"/>
      <c r="M59" s="173"/>
    </row>
    <row r="60" spans="1:13" s="3" customFormat="1" ht="104.25" customHeight="1" x14ac:dyDescent="0.25">
      <c r="A60" s="155" t="s">
        <v>104</v>
      </c>
      <c r="B60" s="11" t="s">
        <v>22</v>
      </c>
      <c r="C60" s="163" t="s">
        <v>171</v>
      </c>
      <c r="D60" s="116">
        <v>3.78</v>
      </c>
      <c r="E60" s="91">
        <f>D60*(1-F60)</f>
        <v>2.4192</v>
      </c>
      <c r="F60" s="92">
        <v>0.36</v>
      </c>
      <c r="G60" s="71">
        <f>D60*(1-H60)</f>
        <v>2.3435999999999999</v>
      </c>
      <c r="H60" s="101">
        <v>0.38</v>
      </c>
      <c r="I60" s="68">
        <f>D60*(1-J60)</f>
        <v>2.2679999999999998</v>
      </c>
      <c r="J60" s="101">
        <v>0.4</v>
      </c>
      <c r="K60" s="72"/>
      <c r="L60" s="73"/>
      <c r="M60" s="209"/>
    </row>
    <row r="61" spans="1:13" s="3" customFormat="1" ht="104.25" customHeight="1" x14ac:dyDescent="0.25">
      <c r="A61" s="155" t="s">
        <v>107</v>
      </c>
      <c r="B61" s="11" t="s">
        <v>25</v>
      </c>
      <c r="C61" s="163" t="s">
        <v>174</v>
      </c>
      <c r="D61" s="95">
        <v>6.25</v>
      </c>
      <c r="E61" s="68">
        <f>D61*(1-F61)</f>
        <v>3.8125</v>
      </c>
      <c r="F61" s="70">
        <v>0.39</v>
      </c>
      <c r="G61" s="75"/>
      <c r="H61" s="94"/>
      <c r="I61" s="75"/>
      <c r="J61" s="94"/>
      <c r="K61" s="75"/>
      <c r="L61" s="73"/>
      <c r="M61" s="180"/>
    </row>
    <row r="62" spans="1:13" s="3" customFormat="1" ht="104.25" customHeight="1" x14ac:dyDescent="0.25">
      <c r="A62" s="155" t="s">
        <v>105</v>
      </c>
      <c r="B62" s="11" t="s">
        <v>23</v>
      </c>
      <c r="C62" s="163" t="s">
        <v>172</v>
      </c>
      <c r="D62" s="116">
        <v>27.21</v>
      </c>
      <c r="E62" s="71">
        <f t="shared" ref="E62" si="22">D62*(1-F62)</f>
        <v>17.414400000000001</v>
      </c>
      <c r="F62" s="123">
        <v>0.36</v>
      </c>
      <c r="G62" s="72"/>
      <c r="H62" s="94"/>
      <c r="I62" s="72"/>
      <c r="J62" s="94"/>
      <c r="K62" s="75"/>
      <c r="L62" s="73"/>
      <c r="M62" s="173"/>
    </row>
    <row r="63" spans="1:13" s="3" customFormat="1" ht="113.25" customHeight="1" x14ac:dyDescent="0.25">
      <c r="A63" s="155" t="s">
        <v>106</v>
      </c>
      <c r="B63" s="15" t="s">
        <v>24</v>
      </c>
      <c r="C63" s="163" t="s">
        <v>173</v>
      </c>
      <c r="D63" s="116">
        <v>19.079999999999998</v>
      </c>
      <c r="E63" s="71">
        <f t="shared" ref="E63:E67" si="23">D63*(1-F63)</f>
        <v>12.2112</v>
      </c>
      <c r="F63" s="123">
        <v>0.36</v>
      </c>
      <c r="G63" s="68">
        <f>D63*(1-H63)</f>
        <v>12.020399999999999</v>
      </c>
      <c r="H63" s="124">
        <v>0.37</v>
      </c>
      <c r="I63" s="68">
        <f>D63*(1-J63)</f>
        <v>11.7342</v>
      </c>
      <c r="J63" s="86">
        <v>0.38500000000000001</v>
      </c>
      <c r="K63" s="75"/>
      <c r="L63" s="73"/>
      <c r="M63" s="180"/>
    </row>
    <row r="64" spans="1:13" s="3" customFormat="1" ht="111" customHeight="1" x14ac:dyDescent="0.25">
      <c r="A64" s="155" t="s">
        <v>417</v>
      </c>
      <c r="B64" s="195" t="s">
        <v>418</v>
      </c>
      <c r="C64" s="163" t="s">
        <v>419</v>
      </c>
      <c r="D64" s="116">
        <v>8.68</v>
      </c>
      <c r="E64" s="97">
        <f t="shared" si="23"/>
        <v>4.1663999999999994</v>
      </c>
      <c r="F64" s="128">
        <v>0.52</v>
      </c>
      <c r="G64" s="72"/>
      <c r="H64" s="94"/>
      <c r="I64" s="72"/>
      <c r="J64" s="94"/>
      <c r="K64" s="75"/>
      <c r="L64" s="73"/>
      <c r="M64" s="183"/>
    </row>
    <row r="65" spans="1:13" s="3" customFormat="1" ht="105.75" customHeight="1" x14ac:dyDescent="0.25">
      <c r="A65" s="155" t="s">
        <v>108</v>
      </c>
      <c r="B65" s="154" t="s">
        <v>306</v>
      </c>
      <c r="C65" s="163" t="s">
        <v>175</v>
      </c>
      <c r="D65" s="95">
        <v>13.59</v>
      </c>
      <c r="E65" s="68">
        <f t="shared" si="23"/>
        <v>5.9931899999999994</v>
      </c>
      <c r="F65" s="96">
        <v>0.55900000000000005</v>
      </c>
      <c r="G65" s="75"/>
      <c r="H65" s="94"/>
      <c r="I65" s="75"/>
      <c r="J65" s="94"/>
      <c r="K65" s="75"/>
      <c r="L65" s="73"/>
      <c r="M65" s="173"/>
    </row>
    <row r="66" spans="1:13" s="3" customFormat="1" ht="111.75" customHeight="1" thickBot="1" x14ac:dyDescent="0.3">
      <c r="A66" s="155" t="s">
        <v>109</v>
      </c>
      <c r="B66" s="11" t="s">
        <v>40</v>
      </c>
      <c r="C66" s="163" t="s">
        <v>176</v>
      </c>
      <c r="D66" s="95">
        <v>15.41</v>
      </c>
      <c r="E66" s="68">
        <f t="shared" si="23"/>
        <v>8.244349999999999</v>
      </c>
      <c r="F66" s="86">
        <v>0.46500000000000002</v>
      </c>
      <c r="G66" s="71">
        <f>D66*(1-H66)</f>
        <v>7.7050000000000001</v>
      </c>
      <c r="H66" s="101">
        <v>0.5</v>
      </c>
      <c r="I66" s="75"/>
      <c r="J66" s="94"/>
      <c r="K66" s="75"/>
      <c r="L66" s="73"/>
      <c r="M66" s="173"/>
    </row>
    <row r="67" spans="1:13" s="3" customFormat="1" ht="97.5" customHeight="1" x14ac:dyDescent="0.25">
      <c r="A67" s="155" t="s">
        <v>110</v>
      </c>
      <c r="B67" s="11" t="s">
        <v>26</v>
      </c>
      <c r="C67" s="166" t="s">
        <v>177</v>
      </c>
      <c r="D67" s="95">
        <v>6.6</v>
      </c>
      <c r="E67" s="68">
        <f t="shared" si="23"/>
        <v>3.5309999999999993</v>
      </c>
      <c r="F67" s="86">
        <v>0.46500000000000002</v>
      </c>
      <c r="G67" s="71">
        <f>D67*(1-H67)</f>
        <v>3.3</v>
      </c>
      <c r="H67" s="101">
        <v>0.5</v>
      </c>
      <c r="I67" s="75"/>
      <c r="J67" s="94"/>
      <c r="K67" s="75"/>
      <c r="L67" s="73"/>
      <c r="M67" s="173"/>
    </row>
    <row r="68" spans="1:13" s="3" customFormat="1" ht="101.25" customHeight="1" x14ac:dyDescent="0.25">
      <c r="A68" s="155" t="s">
        <v>111</v>
      </c>
      <c r="B68" s="11" t="s">
        <v>64</v>
      </c>
      <c r="C68" s="163" t="s">
        <v>178</v>
      </c>
      <c r="D68" s="95">
        <v>13.14</v>
      </c>
      <c r="E68" s="65">
        <f>D68*(1-F68)</f>
        <v>8.6723999999999997</v>
      </c>
      <c r="F68" s="125">
        <v>0.34</v>
      </c>
      <c r="G68" s="71">
        <f>D68*(1-H68)</f>
        <v>8.5410000000000004</v>
      </c>
      <c r="H68" s="96">
        <v>0.35</v>
      </c>
      <c r="I68" s="75"/>
      <c r="J68" s="94"/>
      <c r="K68" s="72"/>
      <c r="L68" s="73"/>
      <c r="M68" s="180"/>
    </row>
    <row r="69" spans="1:13" s="3" customFormat="1" ht="97.5" customHeight="1" x14ac:dyDescent="0.25">
      <c r="A69" s="155" t="s">
        <v>112</v>
      </c>
      <c r="B69" s="11" t="s">
        <v>27</v>
      </c>
      <c r="C69" s="163" t="s">
        <v>179</v>
      </c>
      <c r="D69" s="116">
        <v>4.5199999999999996</v>
      </c>
      <c r="E69" s="71">
        <f t="shared" ref="E69" si="24">D69*(1-F69)</f>
        <v>2.5764</v>
      </c>
      <c r="F69" s="101">
        <v>0.43</v>
      </c>
      <c r="G69" s="71">
        <f t="shared" ref="G69" si="25">D69*(1-H69)</f>
        <v>2.3956</v>
      </c>
      <c r="H69" s="101">
        <v>0.47</v>
      </c>
      <c r="I69" s="68">
        <f>D69*(1-J69)</f>
        <v>2.3051999999999997</v>
      </c>
      <c r="J69" s="101">
        <v>0.49</v>
      </c>
      <c r="K69" s="75"/>
      <c r="L69" s="73"/>
      <c r="M69" s="173"/>
    </row>
    <row r="70" spans="1:13" s="3" customFormat="1" ht="109.5" customHeight="1" x14ac:dyDescent="0.25">
      <c r="A70" s="155" t="s">
        <v>113</v>
      </c>
      <c r="B70" s="11" t="s">
        <v>28</v>
      </c>
      <c r="C70" s="163" t="s">
        <v>180</v>
      </c>
      <c r="D70" s="116">
        <v>15.32</v>
      </c>
      <c r="E70" s="71">
        <f t="shared" ref="E70:E71" si="26">D70*(1-F70)</f>
        <v>8.4260000000000002</v>
      </c>
      <c r="F70" s="101">
        <v>0.45</v>
      </c>
      <c r="G70" s="71">
        <f t="shared" ref="G70" si="27">D70*(1-H70)</f>
        <v>7.9664000000000001</v>
      </c>
      <c r="H70" s="101">
        <v>0.48</v>
      </c>
      <c r="I70" s="87">
        <f>D70*(1-J70)</f>
        <v>7.66</v>
      </c>
      <c r="J70" s="99">
        <v>0.5</v>
      </c>
      <c r="K70" s="75"/>
      <c r="L70" s="73"/>
      <c r="M70" s="173"/>
    </row>
    <row r="71" spans="1:13" s="3" customFormat="1" ht="105" customHeight="1" thickBot="1" x14ac:dyDescent="0.3">
      <c r="A71" s="155" t="s">
        <v>295</v>
      </c>
      <c r="B71" s="11" t="s">
        <v>296</v>
      </c>
      <c r="C71" s="163" t="s">
        <v>297</v>
      </c>
      <c r="D71" s="116">
        <v>14.41</v>
      </c>
      <c r="E71" s="71">
        <f t="shared" si="26"/>
        <v>8.645999999999999</v>
      </c>
      <c r="F71" s="101">
        <v>0.4</v>
      </c>
      <c r="G71" s="75"/>
      <c r="H71" s="73"/>
      <c r="I71" s="75"/>
      <c r="J71" s="73"/>
      <c r="K71" s="75"/>
      <c r="L71" s="73"/>
      <c r="M71" s="173"/>
    </row>
    <row r="72" spans="1:13" s="3" customFormat="1" ht="32.25" thickBot="1" x14ac:dyDescent="0.3">
      <c r="A72" s="24"/>
      <c r="B72" s="25"/>
      <c r="C72" s="26"/>
      <c r="D72" s="56"/>
      <c r="E72" s="215" t="s">
        <v>49</v>
      </c>
      <c r="F72" s="216"/>
      <c r="G72" s="217" t="s">
        <v>45</v>
      </c>
      <c r="H72" s="218"/>
      <c r="I72" s="219" t="s">
        <v>46</v>
      </c>
      <c r="J72" s="216"/>
      <c r="K72" s="215" t="s">
        <v>47</v>
      </c>
      <c r="L72" s="216"/>
      <c r="M72" s="27"/>
    </row>
    <row r="73" spans="1:13" s="3" customFormat="1" ht="53.25" thickBot="1" x14ac:dyDescent="0.3">
      <c r="A73" s="22" t="s">
        <v>0</v>
      </c>
      <c r="B73" s="164" t="s">
        <v>1</v>
      </c>
      <c r="C73" s="31" t="s">
        <v>208</v>
      </c>
      <c r="D73" s="165" t="s">
        <v>2</v>
      </c>
      <c r="E73" s="29" t="s">
        <v>3</v>
      </c>
      <c r="F73" s="48" t="s">
        <v>4</v>
      </c>
      <c r="G73" s="29" t="s">
        <v>3</v>
      </c>
      <c r="H73" s="49" t="s">
        <v>4</v>
      </c>
      <c r="I73" s="50" t="s">
        <v>3</v>
      </c>
      <c r="J73" s="51" t="s">
        <v>4</v>
      </c>
      <c r="K73" s="29" t="s">
        <v>3</v>
      </c>
      <c r="L73" s="30" t="s">
        <v>4</v>
      </c>
      <c r="M73" s="21" t="s">
        <v>48</v>
      </c>
    </row>
    <row r="74" spans="1:13" s="3" customFormat="1" ht="104.25" customHeight="1" x14ac:dyDescent="0.25">
      <c r="A74" s="155" t="s">
        <v>114</v>
      </c>
      <c r="B74" s="11" t="s">
        <v>29</v>
      </c>
      <c r="C74" s="163" t="s">
        <v>181</v>
      </c>
      <c r="D74" s="116">
        <f>21.44/1.1</f>
        <v>19.490909090909092</v>
      </c>
      <c r="E74" s="71">
        <f t="shared" ref="E74" si="28">D74*(1-F74)</f>
        <v>9.940363636363637</v>
      </c>
      <c r="F74" s="96">
        <v>0.49</v>
      </c>
      <c r="G74" s="71">
        <f t="shared" ref="G74" si="29">D74*(1-H74)</f>
        <v>9.3556363636363642</v>
      </c>
      <c r="H74" s="96">
        <v>0.52</v>
      </c>
      <c r="I74" s="72"/>
      <c r="J74" s="94"/>
      <c r="K74" s="75"/>
      <c r="L74" s="73"/>
      <c r="M74" s="173"/>
    </row>
    <row r="75" spans="1:13" s="3" customFormat="1" ht="111" customHeight="1" x14ac:dyDescent="0.25">
      <c r="A75" s="155" t="s">
        <v>115</v>
      </c>
      <c r="B75" s="11" t="s">
        <v>30</v>
      </c>
      <c r="C75" s="163" t="s">
        <v>182</v>
      </c>
      <c r="D75" s="116">
        <v>14.45</v>
      </c>
      <c r="E75" s="71">
        <f>D75*(1-F75)</f>
        <v>8.8144999999999989</v>
      </c>
      <c r="F75" s="101">
        <v>0.39</v>
      </c>
      <c r="G75" s="71">
        <f>D75*(1-H75)</f>
        <v>8.3810000000000002</v>
      </c>
      <c r="H75" s="101">
        <v>0.42</v>
      </c>
      <c r="I75" s="72"/>
      <c r="J75" s="94"/>
      <c r="K75" s="75"/>
      <c r="L75" s="73"/>
      <c r="M75" s="173"/>
    </row>
    <row r="76" spans="1:13" s="3" customFormat="1" ht="109.5" customHeight="1" x14ac:dyDescent="0.25">
      <c r="A76" s="155" t="s">
        <v>116</v>
      </c>
      <c r="B76" s="16" t="s">
        <v>53</v>
      </c>
      <c r="C76" s="163" t="s">
        <v>183</v>
      </c>
      <c r="D76" s="116">
        <v>5.22</v>
      </c>
      <c r="E76" s="71">
        <f>D76*(1-F76)</f>
        <v>2.871</v>
      </c>
      <c r="F76" s="101">
        <v>0.45</v>
      </c>
      <c r="G76" s="71">
        <f>D76*(1-H76)</f>
        <v>2.7143999999999999</v>
      </c>
      <c r="H76" s="126">
        <v>0.48</v>
      </c>
      <c r="I76" s="72"/>
      <c r="J76" s="94"/>
      <c r="K76" s="75"/>
      <c r="L76" s="73"/>
      <c r="M76" s="173"/>
    </row>
    <row r="77" spans="1:13" s="3" customFormat="1" ht="104.25" customHeight="1" x14ac:dyDescent="0.25">
      <c r="A77" s="155" t="s">
        <v>117</v>
      </c>
      <c r="B77" s="11" t="s">
        <v>31</v>
      </c>
      <c r="C77" s="163" t="s">
        <v>184</v>
      </c>
      <c r="D77" s="116">
        <v>16.68</v>
      </c>
      <c r="E77" s="71">
        <f>D77*(1-F77)</f>
        <v>11.008799999999999</v>
      </c>
      <c r="F77" s="124">
        <v>0.34</v>
      </c>
      <c r="G77" s="68">
        <f>D77*(1-H77)</f>
        <v>10.9254</v>
      </c>
      <c r="H77" s="86">
        <v>0.34499999999999997</v>
      </c>
      <c r="I77" s="75"/>
      <c r="J77" s="94"/>
      <c r="K77" s="75"/>
      <c r="L77" s="73"/>
      <c r="M77" s="180"/>
    </row>
    <row r="78" spans="1:13" s="3" customFormat="1" ht="104.25" customHeight="1" x14ac:dyDescent="0.25">
      <c r="A78" s="155" t="s">
        <v>258</v>
      </c>
      <c r="B78" s="11" t="s">
        <v>259</v>
      </c>
      <c r="C78" s="163" t="s">
        <v>260</v>
      </c>
      <c r="D78" s="116">
        <v>18.39</v>
      </c>
      <c r="E78" s="97">
        <f>D78*(1-F78)</f>
        <v>11.034000000000001</v>
      </c>
      <c r="F78" s="119">
        <v>0.4</v>
      </c>
      <c r="G78" s="97">
        <f>D78*(1-H78)</f>
        <v>10.666200000000002</v>
      </c>
      <c r="H78" s="128">
        <v>0.42</v>
      </c>
      <c r="I78" s="72"/>
      <c r="J78" s="94"/>
      <c r="K78" s="75"/>
      <c r="L78" s="73"/>
      <c r="M78" s="173"/>
    </row>
    <row r="79" spans="1:13" s="3" customFormat="1" ht="104.25" customHeight="1" x14ac:dyDescent="0.25">
      <c r="A79" s="155" t="s">
        <v>118</v>
      </c>
      <c r="B79" s="11" t="s">
        <v>70</v>
      </c>
      <c r="C79" s="163" t="s">
        <v>185</v>
      </c>
      <c r="D79" s="116">
        <v>13.95</v>
      </c>
      <c r="E79" s="71">
        <f>D79*(1-F79)</f>
        <v>7.6725000000000003</v>
      </c>
      <c r="F79" s="124">
        <v>0.45</v>
      </c>
      <c r="G79" s="68">
        <f>D79*(1-H79)</f>
        <v>6.9749999999999996</v>
      </c>
      <c r="H79" s="101">
        <v>0.5</v>
      </c>
      <c r="I79" s="68">
        <f>D79*(1-J79)</f>
        <v>6.137999999999999</v>
      </c>
      <c r="J79" s="101">
        <v>0.56000000000000005</v>
      </c>
      <c r="K79" s="75"/>
      <c r="L79" s="73"/>
      <c r="M79" s="183"/>
    </row>
    <row r="80" spans="1:13" s="3" customFormat="1" ht="104.25" customHeight="1" x14ac:dyDescent="0.25">
      <c r="A80" s="155" t="s">
        <v>215</v>
      </c>
      <c r="B80" s="11" t="s">
        <v>216</v>
      </c>
      <c r="C80" s="163" t="s">
        <v>217</v>
      </c>
      <c r="D80" s="116">
        <f>17.15/1.1</f>
        <v>15.590909090909088</v>
      </c>
      <c r="E80" s="71">
        <f>D80*(1-F80)</f>
        <v>8.4190909090909081</v>
      </c>
      <c r="F80" s="129">
        <v>0.46</v>
      </c>
      <c r="G80" s="87">
        <f>D80*(1-H80)</f>
        <v>7.9513636363636353</v>
      </c>
      <c r="H80" s="99">
        <v>0.49</v>
      </c>
      <c r="I80" s="72"/>
      <c r="J80" s="94"/>
      <c r="K80" s="75"/>
      <c r="L80" s="73"/>
      <c r="M80" s="184"/>
    </row>
    <row r="81" spans="1:24" s="3" customFormat="1" ht="104.25" customHeight="1" x14ac:dyDescent="0.5">
      <c r="A81" s="155" t="s">
        <v>119</v>
      </c>
      <c r="B81" s="11" t="s">
        <v>32</v>
      </c>
      <c r="C81" s="163" t="s">
        <v>186</v>
      </c>
      <c r="D81" s="116">
        <v>5.95</v>
      </c>
      <c r="E81" s="71">
        <f>D81*(1-F81)</f>
        <v>3.1535000000000002</v>
      </c>
      <c r="F81" s="129">
        <v>0.47</v>
      </c>
      <c r="G81" s="87">
        <f>D81*(1-H81)</f>
        <v>2.9750000000000001</v>
      </c>
      <c r="H81" s="88">
        <v>0.5</v>
      </c>
      <c r="I81" s="72"/>
      <c r="J81" s="94"/>
      <c r="K81" s="75"/>
      <c r="L81" s="130"/>
      <c r="M81" s="173"/>
    </row>
    <row r="82" spans="1:24" s="3" customFormat="1" ht="104.25" customHeight="1" x14ac:dyDescent="0.25">
      <c r="A82" s="155" t="s">
        <v>120</v>
      </c>
      <c r="B82" s="154" t="s">
        <v>265</v>
      </c>
      <c r="C82" s="163" t="s">
        <v>187</v>
      </c>
      <c r="D82" s="116">
        <v>16.77</v>
      </c>
      <c r="E82" s="71">
        <f t="shared" ref="E82" si="30">D82*(1-F82)</f>
        <v>8.2172999999999998</v>
      </c>
      <c r="F82" s="127">
        <v>0.51</v>
      </c>
      <c r="G82" s="72"/>
      <c r="H82" s="94"/>
      <c r="I82" s="72"/>
      <c r="J82" s="94"/>
      <c r="K82" s="75"/>
      <c r="L82" s="73"/>
      <c r="M82" s="173"/>
    </row>
    <row r="83" spans="1:24" s="3" customFormat="1" ht="104.25" customHeight="1" x14ac:dyDescent="0.25">
      <c r="A83" s="155" t="s">
        <v>138</v>
      </c>
      <c r="B83" s="12" t="s">
        <v>42</v>
      </c>
      <c r="C83" s="163" t="s">
        <v>188</v>
      </c>
      <c r="D83" s="116">
        <v>104.05</v>
      </c>
      <c r="E83" s="131">
        <f>D83*(1-F83)</f>
        <v>49.943999999999996</v>
      </c>
      <c r="F83" s="129">
        <v>0.52</v>
      </c>
      <c r="G83" s="87">
        <f>D83*(1-H83)</f>
        <v>47.862999999999992</v>
      </c>
      <c r="H83" s="132">
        <v>0.54</v>
      </c>
      <c r="I83" s="72"/>
      <c r="J83" s="94"/>
      <c r="K83" s="75"/>
      <c r="L83" s="73"/>
      <c r="M83" s="173"/>
    </row>
    <row r="84" spans="1:24" s="3" customFormat="1" ht="104.25" customHeight="1" x14ac:dyDescent="0.25">
      <c r="A84" s="155" t="s">
        <v>121</v>
      </c>
      <c r="B84" s="12" t="s">
        <v>39</v>
      </c>
      <c r="C84" s="163" t="s">
        <v>189</v>
      </c>
      <c r="D84" s="116">
        <v>17.5</v>
      </c>
      <c r="E84" s="71">
        <f>D84*(1-F84)</f>
        <v>9.2750000000000004</v>
      </c>
      <c r="F84" s="129">
        <v>0.47</v>
      </c>
      <c r="G84" s="87">
        <f>D84*(1-H84)</f>
        <v>8.75</v>
      </c>
      <c r="H84" s="99">
        <v>0.5</v>
      </c>
      <c r="I84" s="72"/>
      <c r="J84" s="94"/>
      <c r="K84" s="75"/>
      <c r="L84" s="73"/>
      <c r="M84" s="173"/>
    </row>
    <row r="85" spans="1:24" s="3" customFormat="1" ht="104.25" customHeight="1" x14ac:dyDescent="0.25">
      <c r="A85" s="155" t="s">
        <v>122</v>
      </c>
      <c r="B85" s="12" t="s">
        <v>139</v>
      </c>
      <c r="C85" s="163" t="s">
        <v>190</v>
      </c>
      <c r="D85" s="116">
        <v>18.14</v>
      </c>
      <c r="E85" s="71">
        <f>D85*(1-F85)</f>
        <v>11.0654</v>
      </c>
      <c r="F85" s="129">
        <v>0.39</v>
      </c>
      <c r="G85" s="68">
        <f>D85*(1-H85)</f>
        <v>10.702600000000002</v>
      </c>
      <c r="H85" s="99">
        <v>0.41</v>
      </c>
      <c r="I85" s="68">
        <f>D85*(1-J85)</f>
        <v>10.521200000000002</v>
      </c>
      <c r="J85" s="99">
        <v>0.42</v>
      </c>
      <c r="K85" s="75"/>
      <c r="L85" s="73"/>
      <c r="M85" s="173"/>
    </row>
    <row r="86" spans="1:24" s="3" customFormat="1" ht="104.25" customHeight="1" x14ac:dyDescent="0.25">
      <c r="A86" s="155" t="s">
        <v>240</v>
      </c>
      <c r="B86" s="43" t="s">
        <v>241</v>
      </c>
      <c r="C86" s="163" t="s">
        <v>242</v>
      </c>
      <c r="D86" s="95">
        <v>7.27</v>
      </c>
      <c r="E86" s="220" t="s">
        <v>435</v>
      </c>
      <c r="F86" s="221"/>
      <c r="G86" s="220" t="s">
        <v>429</v>
      </c>
      <c r="H86" s="221"/>
      <c r="I86" s="220" t="s">
        <v>430</v>
      </c>
      <c r="J86" s="221"/>
      <c r="K86" s="60"/>
      <c r="L86" s="63"/>
      <c r="M86" s="204"/>
    </row>
    <row r="87" spans="1:24" s="3" customFormat="1" ht="104.25" customHeight="1" x14ac:dyDescent="0.25">
      <c r="A87" s="155" t="s">
        <v>123</v>
      </c>
      <c r="B87" s="161" t="s">
        <v>41</v>
      </c>
      <c r="C87" s="163" t="s">
        <v>191</v>
      </c>
      <c r="D87" s="116">
        <f>10.61/1.1</f>
        <v>9.6454545454545446</v>
      </c>
      <c r="E87" s="71">
        <f t="shared" ref="E87" si="31">D87*(1-F87)</f>
        <v>5.9801818181818174</v>
      </c>
      <c r="F87" s="129">
        <v>0.38</v>
      </c>
      <c r="G87" s="87">
        <f t="shared" ref="G87" si="32">D87*(1-H87)</f>
        <v>5.7872727272727262</v>
      </c>
      <c r="H87" s="99">
        <v>0.4</v>
      </c>
      <c r="I87" s="72"/>
      <c r="J87" s="94"/>
      <c r="K87" s="75"/>
      <c r="L87" s="73"/>
      <c r="M87" s="180"/>
    </row>
    <row r="88" spans="1:24" s="3" customFormat="1" ht="75" customHeight="1" thickBot="1" x14ac:dyDescent="1.05">
      <c r="A88" s="32"/>
      <c r="B88" s="32"/>
      <c r="C88" s="33"/>
      <c r="D88" s="109"/>
      <c r="E88" s="133"/>
      <c r="F88" s="134"/>
      <c r="G88" s="133"/>
      <c r="H88" s="134"/>
      <c r="I88" s="133"/>
      <c r="J88" s="134"/>
      <c r="K88" s="133"/>
      <c r="L88" s="133"/>
      <c r="M88" s="185"/>
    </row>
    <row r="89" spans="1:24" s="3" customFormat="1" ht="32.25" thickBot="1" x14ac:dyDescent="0.55000000000000004">
      <c r="A89" s="222"/>
      <c r="B89" s="222"/>
      <c r="C89" s="34"/>
      <c r="D89" s="53"/>
      <c r="E89" s="215" t="s">
        <v>49</v>
      </c>
      <c r="F89" s="216"/>
      <c r="G89" s="215" t="s">
        <v>45</v>
      </c>
      <c r="H89" s="216"/>
      <c r="I89" s="219" t="s">
        <v>46</v>
      </c>
      <c r="J89" s="216"/>
      <c r="K89" s="215" t="s">
        <v>47</v>
      </c>
      <c r="L89" s="216"/>
      <c r="M89" s="186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</row>
    <row r="90" spans="1:24" s="3" customFormat="1" ht="53.25" thickBot="1" x14ac:dyDescent="0.3">
      <c r="A90" s="23" t="s">
        <v>0</v>
      </c>
      <c r="B90" s="20" t="s">
        <v>1</v>
      </c>
      <c r="C90" s="31" t="s">
        <v>208</v>
      </c>
      <c r="D90" s="47" t="s">
        <v>2</v>
      </c>
      <c r="E90" s="29" t="s">
        <v>3</v>
      </c>
      <c r="F90" s="48" t="s">
        <v>4</v>
      </c>
      <c r="G90" s="29" t="s">
        <v>3</v>
      </c>
      <c r="H90" s="49" t="s">
        <v>4</v>
      </c>
      <c r="I90" s="50" t="s">
        <v>3</v>
      </c>
      <c r="J90" s="51" t="s">
        <v>4</v>
      </c>
      <c r="K90" s="29" t="s">
        <v>3</v>
      </c>
      <c r="L90" s="30" t="s">
        <v>4</v>
      </c>
      <c r="M90" s="21" t="s">
        <v>48</v>
      </c>
    </row>
    <row r="91" spans="1:24" s="3" customFormat="1" ht="109.5" customHeight="1" x14ac:dyDescent="0.25">
      <c r="A91" s="155" t="s">
        <v>124</v>
      </c>
      <c r="B91" s="11" t="s">
        <v>33</v>
      </c>
      <c r="C91" s="155" t="s">
        <v>192</v>
      </c>
      <c r="D91" s="64">
        <v>22.95</v>
      </c>
      <c r="E91" s="91">
        <f t="shared" ref="E91" si="33">D91*(1-F91)</f>
        <v>9.18</v>
      </c>
      <c r="F91" s="92">
        <v>0.6</v>
      </c>
      <c r="G91" s="75"/>
      <c r="H91" s="94"/>
      <c r="I91" s="75"/>
      <c r="J91" s="76"/>
      <c r="K91" s="72"/>
      <c r="L91" s="73"/>
      <c r="M91" s="173"/>
    </row>
    <row r="92" spans="1:24" s="3" customFormat="1" ht="105.75" customHeight="1" x14ac:dyDescent="0.25">
      <c r="A92" s="155" t="s">
        <v>125</v>
      </c>
      <c r="B92" s="11" t="s">
        <v>34</v>
      </c>
      <c r="C92" s="155" t="s">
        <v>193</v>
      </c>
      <c r="D92" s="64">
        <v>22.95</v>
      </c>
      <c r="E92" s="68">
        <f t="shared" ref="E92" si="34">D92*(1-F92)</f>
        <v>9.18</v>
      </c>
      <c r="F92" s="85">
        <v>0.6</v>
      </c>
      <c r="G92" s="75"/>
      <c r="H92" s="94"/>
      <c r="I92" s="75"/>
      <c r="J92" s="76"/>
      <c r="K92" s="72"/>
      <c r="L92" s="73"/>
      <c r="M92" s="173"/>
    </row>
    <row r="93" spans="1:24" s="3" customFormat="1" ht="107.25" customHeight="1" x14ac:dyDescent="0.25">
      <c r="A93" s="155" t="s">
        <v>262</v>
      </c>
      <c r="B93" s="11" t="s">
        <v>263</v>
      </c>
      <c r="C93" s="155" t="s">
        <v>264</v>
      </c>
      <c r="D93" s="136">
        <v>49.09</v>
      </c>
      <c r="E93" s="68">
        <f>D93*(1-F93)</f>
        <v>23.563200000000002</v>
      </c>
      <c r="F93" s="96">
        <v>0.52</v>
      </c>
      <c r="G93" s="75"/>
      <c r="H93" s="73"/>
      <c r="I93" s="137"/>
      <c r="J93" s="98"/>
      <c r="K93" s="138"/>
      <c r="L93" s="73"/>
      <c r="M93" s="173"/>
    </row>
    <row r="94" spans="1:24" s="3" customFormat="1" ht="112.5" customHeight="1" x14ac:dyDescent="0.25">
      <c r="A94" s="155" t="s">
        <v>303</v>
      </c>
      <c r="B94" s="15" t="s">
        <v>304</v>
      </c>
      <c r="C94" s="162" t="s">
        <v>305</v>
      </c>
      <c r="D94" s="95">
        <v>21.36</v>
      </c>
      <c r="E94" s="68">
        <f>D94*(1-F94)</f>
        <v>10.68</v>
      </c>
      <c r="F94" s="127">
        <v>0.5</v>
      </c>
      <c r="G94" s="72"/>
      <c r="H94" s="73"/>
      <c r="I94" s="75"/>
      <c r="J94" s="94"/>
      <c r="K94" s="72"/>
      <c r="L94" s="73"/>
      <c r="M94" s="173"/>
    </row>
    <row r="95" spans="1:24" s="3" customFormat="1" ht="105.75" customHeight="1" x14ac:dyDescent="0.25">
      <c r="A95" s="155" t="s">
        <v>126</v>
      </c>
      <c r="B95" s="12" t="s">
        <v>44</v>
      </c>
      <c r="C95" s="155" t="s">
        <v>196</v>
      </c>
      <c r="D95" s="77">
        <v>18.09</v>
      </c>
      <c r="E95" s="87">
        <f>D95*(1-F95)</f>
        <v>10.673100000000002</v>
      </c>
      <c r="F95" s="139">
        <v>0.41</v>
      </c>
      <c r="G95" s="75"/>
      <c r="H95" s="94"/>
      <c r="I95" s="75"/>
      <c r="J95" s="94"/>
      <c r="K95" s="72"/>
      <c r="L95" s="73"/>
      <c r="M95" s="173"/>
    </row>
    <row r="96" spans="1:24" s="3" customFormat="1" ht="108" customHeight="1" x14ac:dyDescent="0.25">
      <c r="A96" s="196" t="s">
        <v>127</v>
      </c>
      <c r="B96" s="11" t="s">
        <v>62</v>
      </c>
      <c r="C96" s="196" t="s">
        <v>197</v>
      </c>
      <c r="D96" s="64">
        <v>10.82</v>
      </c>
      <c r="E96" s="91">
        <f t="shared" ref="E96" si="35">D96*(1-F96)</f>
        <v>5.6264000000000003</v>
      </c>
      <c r="F96" s="92">
        <v>0.48</v>
      </c>
      <c r="G96" s="197">
        <f>D96*(1-H96)</f>
        <v>5.41</v>
      </c>
      <c r="H96" s="199">
        <v>0.5</v>
      </c>
      <c r="I96" s="103">
        <f>D96*(1-J96)</f>
        <v>5.1936</v>
      </c>
      <c r="J96" s="200">
        <v>0.52</v>
      </c>
      <c r="K96" s="103">
        <f>D96*(1-L96)</f>
        <v>5.0853999999999999</v>
      </c>
      <c r="L96" s="200">
        <v>0.53</v>
      </c>
      <c r="M96" s="173"/>
    </row>
    <row r="97" spans="1:13" s="3" customFormat="1" ht="111" customHeight="1" x14ac:dyDescent="0.25">
      <c r="A97" s="196" t="s">
        <v>128</v>
      </c>
      <c r="B97" s="11" t="s">
        <v>67</v>
      </c>
      <c r="C97" s="196" t="s">
        <v>198</v>
      </c>
      <c r="D97" s="136">
        <v>11.73</v>
      </c>
      <c r="E97" s="220" t="s">
        <v>431</v>
      </c>
      <c r="F97" s="221"/>
      <c r="G97" s="220" t="s">
        <v>432</v>
      </c>
      <c r="H97" s="221"/>
      <c r="I97" s="220" t="s">
        <v>433</v>
      </c>
      <c r="J97" s="221"/>
      <c r="K97" s="220" t="s">
        <v>434</v>
      </c>
      <c r="L97" s="221"/>
      <c r="M97" s="177"/>
    </row>
    <row r="98" spans="1:13" s="3" customFormat="1" ht="111.75" customHeight="1" x14ac:dyDescent="0.25">
      <c r="A98" s="155" t="s">
        <v>129</v>
      </c>
      <c r="B98" s="11" t="s">
        <v>35</v>
      </c>
      <c r="C98" s="155" t="s">
        <v>199</v>
      </c>
      <c r="D98" s="64">
        <v>11.73</v>
      </c>
      <c r="E98" s="65">
        <f t="shared" ref="E98" si="36">D98*(1-F98)</f>
        <v>6.0996000000000006</v>
      </c>
      <c r="F98" s="66">
        <v>0.48</v>
      </c>
      <c r="G98" s="65">
        <f t="shared" ref="G98" si="37">D98*(1-H98)</f>
        <v>5.8650000000000002</v>
      </c>
      <c r="H98" s="66">
        <v>0.5</v>
      </c>
      <c r="I98" s="65">
        <f>D98*(1-J98)</f>
        <v>5.6303999999999998</v>
      </c>
      <c r="J98" s="66">
        <v>0.52</v>
      </c>
      <c r="K98" s="60"/>
      <c r="L98" s="63"/>
      <c r="M98" s="6"/>
    </row>
    <row r="99" spans="1:13" s="3" customFormat="1" ht="108" customHeight="1" x14ac:dyDescent="0.25">
      <c r="A99" s="155" t="s">
        <v>130</v>
      </c>
      <c r="B99" s="11" t="s">
        <v>51</v>
      </c>
      <c r="C99" s="155" t="s">
        <v>200</v>
      </c>
      <c r="D99" s="64">
        <v>12.272727272727272</v>
      </c>
      <c r="E99" s="68">
        <f>D99*(1-F99)</f>
        <v>4.6636363636363631</v>
      </c>
      <c r="F99" s="85">
        <v>0.62</v>
      </c>
      <c r="G99" s="140"/>
      <c r="H99" s="94"/>
      <c r="I99" s="75"/>
      <c r="J99" s="76"/>
      <c r="K99" s="72">
        <f>I99</f>
        <v>0</v>
      </c>
      <c r="L99" s="73">
        <f>J99</f>
        <v>0</v>
      </c>
      <c r="M99" s="179"/>
    </row>
    <row r="100" spans="1:13" s="3" customFormat="1" ht="108" customHeight="1" x14ac:dyDescent="0.25">
      <c r="A100" s="155" t="s">
        <v>131</v>
      </c>
      <c r="B100" s="11" t="s">
        <v>36</v>
      </c>
      <c r="C100" s="155" t="s">
        <v>201</v>
      </c>
      <c r="D100" s="64">
        <v>14.32</v>
      </c>
      <c r="E100" s="68">
        <f>D100*(1-F100)</f>
        <v>7.3032000000000004</v>
      </c>
      <c r="F100" s="85">
        <v>0.49</v>
      </c>
      <c r="G100" s="68">
        <f>D100*(1-H100)</f>
        <v>7.0167999999999999</v>
      </c>
      <c r="H100" s="85">
        <v>0.51</v>
      </c>
      <c r="I100" s="68">
        <f>D100*(1-J100)</f>
        <v>6.7303999999999995</v>
      </c>
      <c r="J100" s="85">
        <v>0.53</v>
      </c>
      <c r="K100" s="72">
        <f>I100</f>
        <v>6.7303999999999995</v>
      </c>
      <c r="L100" s="73">
        <f>J100</f>
        <v>0.53</v>
      </c>
      <c r="M100" s="209"/>
    </row>
    <row r="101" spans="1:13" s="3" customFormat="1" ht="108" customHeight="1" x14ac:dyDescent="0.25">
      <c r="A101" s="155" t="s">
        <v>252</v>
      </c>
      <c r="B101" s="11" t="s">
        <v>253</v>
      </c>
      <c r="C101" s="155" t="s">
        <v>298</v>
      </c>
      <c r="D101" s="64">
        <v>11.73</v>
      </c>
      <c r="E101" s="68">
        <f t="shared" ref="E101:E102" si="38">D101*(1-F101)</f>
        <v>7.1553000000000004</v>
      </c>
      <c r="F101" s="85">
        <v>0.39</v>
      </c>
      <c r="G101" s="68">
        <f>D101*(1-H101)</f>
        <v>6.8034000000000008</v>
      </c>
      <c r="H101" s="85">
        <v>0.42</v>
      </c>
      <c r="I101" s="75"/>
      <c r="J101" s="73"/>
      <c r="K101" s="75"/>
      <c r="L101" s="73"/>
      <c r="M101" s="173"/>
    </row>
    <row r="102" spans="1:13" s="3" customFormat="1" ht="105.75" customHeight="1" x14ac:dyDescent="0.25">
      <c r="A102" s="155" t="s">
        <v>864</v>
      </c>
      <c r="B102" s="10" t="s">
        <v>865</v>
      </c>
      <c r="C102" s="155" t="s">
        <v>866</v>
      </c>
      <c r="D102" s="108">
        <v>15</v>
      </c>
      <c r="E102" s="65">
        <f t="shared" si="38"/>
        <v>9.5250000000000004</v>
      </c>
      <c r="F102" s="117">
        <v>0.36499999999999999</v>
      </c>
      <c r="G102" s="60"/>
      <c r="H102" s="63"/>
      <c r="I102" s="60"/>
      <c r="J102" s="63"/>
      <c r="K102" s="60"/>
      <c r="L102" s="63"/>
      <c r="M102" s="182"/>
    </row>
    <row r="103" spans="1:13" s="3" customFormat="1" ht="104.25" customHeight="1" x14ac:dyDescent="0.25">
      <c r="A103" s="155" t="s">
        <v>254</v>
      </c>
      <c r="B103" s="10" t="s">
        <v>255</v>
      </c>
      <c r="C103" s="155" t="s">
        <v>256</v>
      </c>
      <c r="D103" s="108">
        <v>19</v>
      </c>
      <c r="E103" s="65">
        <f>D103*(1-F103)</f>
        <v>9.8800000000000008</v>
      </c>
      <c r="F103" s="121">
        <v>0.48</v>
      </c>
      <c r="G103" s="60"/>
      <c r="H103" s="63"/>
      <c r="I103" s="60"/>
      <c r="J103" s="63"/>
      <c r="K103" s="60"/>
      <c r="L103" s="63"/>
      <c r="M103" s="182"/>
    </row>
    <row r="104" spans="1:13" s="3" customFormat="1" ht="104.25" customHeight="1" thickBot="1" x14ac:dyDescent="0.3">
      <c r="A104" s="155" t="s">
        <v>132</v>
      </c>
      <c r="B104" s="11" t="s">
        <v>50</v>
      </c>
      <c r="C104" s="155" t="s">
        <v>202</v>
      </c>
      <c r="D104" s="64">
        <v>19.670000000000002</v>
      </c>
      <c r="E104" s="87">
        <f t="shared" ref="E104" si="39">D104*(1-F104)</f>
        <v>11.802000000000001</v>
      </c>
      <c r="F104" s="85">
        <v>0.4</v>
      </c>
      <c r="G104" s="89">
        <f>D104*(1-H104)</f>
        <v>11.408600000000002</v>
      </c>
      <c r="H104" s="99">
        <v>0.42</v>
      </c>
      <c r="I104" s="89">
        <f>D104*(1-J104)</f>
        <v>10.818500000000002</v>
      </c>
      <c r="J104" s="88">
        <v>0.45</v>
      </c>
      <c r="K104" s="72"/>
      <c r="L104" s="73"/>
      <c r="M104" s="173"/>
    </row>
    <row r="105" spans="1:13" s="3" customFormat="1" ht="32.25" thickBot="1" x14ac:dyDescent="0.55000000000000004">
      <c r="A105" s="222"/>
      <c r="B105" s="222"/>
      <c r="C105" s="34"/>
      <c r="D105" s="53"/>
      <c r="E105" s="215" t="s">
        <v>49</v>
      </c>
      <c r="F105" s="216"/>
      <c r="G105" s="215" t="s">
        <v>45</v>
      </c>
      <c r="H105" s="216"/>
      <c r="I105" s="219" t="s">
        <v>46</v>
      </c>
      <c r="J105" s="216"/>
      <c r="K105" s="215" t="s">
        <v>47</v>
      </c>
      <c r="L105" s="216"/>
      <c r="M105" s="186"/>
    </row>
    <row r="106" spans="1:13" s="3" customFormat="1" ht="53.25" thickBot="1" x14ac:dyDescent="0.3">
      <c r="A106" s="40" t="s">
        <v>0</v>
      </c>
      <c r="B106" s="20" t="s">
        <v>1</v>
      </c>
      <c r="C106" s="31" t="s">
        <v>208</v>
      </c>
      <c r="D106" s="47" t="s">
        <v>2</v>
      </c>
      <c r="E106" s="29" t="s">
        <v>3</v>
      </c>
      <c r="F106" s="48" t="s">
        <v>4</v>
      </c>
      <c r="G106" s="29" t="s">
        <v>3</v>
      </c>
      <c r="H106" s="49" t="s">
        <v>4</v>
      </c>
      <c r="I106" s="50" t="s">
        <v>3</v>
      </c>
      <c r="J106" s="51" t="s">
        <v>4</v>
      </c>
      <c r="K106" s="29" t="s">
        <v>3</v>
      </c>
      <c r="L106" s="30" t="s">
        <v>4</v>
      </c>
      <c r="M106" s="21" t="s">
        <v>48</v>
      </c>
    </row>
    <row r="107" spans="1:13" s="3" customFormat="1" ht="105.75" customHeight="1" x14ac:dyDescent="0.25">
      <c r="A107" s="155" t="s">
        <v>133</v>
      </c>
      <c r="B107" s="11" t="s">
        <v>357</v>
      </c>
      <c r="C107" s="155" t="s">
        <v>203</v>
      </c>
      <c r="D107" s="77">
        <v>12.09</v>
      </c>
      <c r="E107" s="87">
        <f>D107*(1-F107)</f>
        <v>5.8031999999999995</v>
      </c>
      <c r="F107" s="85">
        <v>0.52</v>
      </c>
      <c r="G107" s="60"/>
      <c r="H107" s="63"/>
      <c r="I107" s="60"/>
      <c r="J107" s="63"/>
      <c r="K107" s="72"/>
      <c r="L107" s="73"/>
      <c r="M107" s="173"/>
    </row>
    <row r="108" spans="1:13" s="3" customFormat="1" ht="104.25" customHeight="1" x14ac:dyDescent="0.25">
      <c r="A108" s="155" t="s">
        <v>134</v>
      </c>
      <c r="B108" s="11" t="s">
        <v>212</v>
      </c>
      <c r="C108" s="155" t="s">
        <v>204</v>
      </c>
      <c r="D108" s="64">
        <v>23</v>
      </c>
      <c r="E108" s="68">
        <f t="shared" ref="E108" si="40">D108*(1-F108)</f>
        <v>12.420000000000002</v>
      </c>
      <c r="F108" s="70">
        <v>0.46</v>
      </c>
      <c r="G108" s="72" t="s">
        <v>56</v>
      </c>
      <c r="H108" s="76" t="e">
        <f>#REF!</f>
        <v>#REF!</v>
      </c>
      <c r="I108" s="75" t="str">
        <f t="shared" ref="I108" si="41">G108</f>
        <v>g</v>
      </c>
      <c r="J108" s="94" t="e">
        <f t="shared" ref="J108" si="42">H108</f>
        <v>#REF!</v>
      </c>
      <c r="K108" s="72" t="str">
        <f t="shared" ref="K108" si="43">I108</f>
        <v>g</v>
      </c>
      <c r="L108" s="73" t="e">
        <f t="shared" ref="L108" si="44">J108</f>
        <v>#REF!</v>
      </c>
      <c r="M108" s="173"/>
    </row>
    <row r="109" spans="1:13" s="3" customFormat="1" ht="104.25" customHeight="1" x14ac:dyDescent="0.25">
      <c r="A109" s="155" t="s">
        <v>286</v>
      </c>
      <c r="B109" s="43" t="s">
        <v>287</v>
      </c>
      <c r="C109" s="155" t="s">
        <v>288</v>
      </c>
      <c r="D109" s="64">
        <v>20</v>
      </c>
      <c r="E109" s="97">
        <f>D109*(1-F109)</f>
        <v>12.8</v>
      </c>
      <c r="F109" s="128">
        <v>0.36</v>
      </c>
      <c r="G109" s="93"/>
      <c r="H109" s="112"/>
      <c r="I109" s="75"/>
      <c r="J109" s="94"/>
      <c r="K109" s="72"/>
      <c r="L109" s="73"/>
      <c r="M109" s="167"/>
    </row>
    <row r="110" spans="1:13" s="3" customFormat="1" ht="104.25" customHeight="1" x14ac:dyDescent="0.25">
      <c r="A110" s="155" t="s">
        <v>135</v>
      </c>
      <c r="B110" s="11" t="s">
        <v>66</v>
      </c>
      <c r="C110" s="155" t="s">
        <v>205</v>
      </c>
      <c r="D110" s="64">
        <v>22.95</v>
      </c>
      <c r="E110" s="87">
        <f>D110*(1-F110)</f>
        <v>13.081500000000002</v>
      </c>
      <c r="F110" s="85">
        <v>0.43</v>
      </c>
      <c r="G110" s="93"/>
      <c r="H110" s="112"/>
      <c r="I110" s="75"/>
      <c r="J110" s="94"/>
      <c r="K110" s="72"/>
      <c r="L110" s="73"/>
      <c r="M110" s="173"/>
    </row>
    <row r="111" spans="1:13" s="3" customFormat="1" ht="104.25" customHeight="1" x14ac:dyDescent="0.25">
      <c r="A111" s="155" t="s">
        <v>136</v>
      </c>
      <c r="B111" s="11" t="s">
        <v>37</v>
      </c>
      <c r="C111" s="155" t="s">
        <v>206</v>
      </c>
      <c r="D111" s="64">
        <v>9.9090909090909083</v>
      </c>
      <c r="E111" s="87">
        <f t="shared" ref="E111" si="45">D111*(1-F111)</f>
        <v>5.5490909090909089</v>
      </c>
      <c r="F111" s="85">
        <v>0.44</v>
      </c>
      <c r="G111" s="93"/>
      <c r="H111" s="112"/>
      <c r="I111" s="75">
        <f t="shared" ref="I111:K111" si="46">G111</f>
        <v>0</v>
      </c>
      <c r="J111" s="94">
        <f t="shared" si="46"/>
        <v>0</v>
      </c>
      <c r="K111" s="72">
        <f t="shared" si="46"/>
        <v>0</v>
      </c>
      <c r="L111" s="73">
        <f>J111</f>
        <v>0</v>
      </c>
      <c r="M111" s="6"/>
    </row>
    <row r="112" spans="1:13" s="3" customFormat="1" ht="113.25" customHeight="1" x14ac:dyDescent="0.25">
      <c r="A112" s="155" t="s">
        <v>137</v>
      </c>
      <c r="B112" s="11" t="s">
        <v>38</v>
      </c>
      <c r="C112" s="155" t="s">
        <v>207</v>
      </c>
      <c r="D112" s="64">
        <v>11.14</v>
      </c>
      <c r="E112" s="68">
        <f>D112*(1-F112)</f>
        <v>5.7928000000000006</v>
      </c>
      <c r="F112" s="85">
        <v>0.48</v>
      </c>
      <c r="G112" s="87">
        <f>D112*(1-H112)</f>
        <v>5.57</v>
      </c>
      <c r="H112" s="88">
        <v>0.5</v>
      </c>
      <c r="I112" s="89">
        <f>D112*(1-J112)</f>
        <v>5.4586000000000006</v>
      </c>
      <c r="J112" s="99">
        <v>0.51</v>
      </c>
      <c r="K112" s="72"/>
      <c r="L112" s="73"/>
      <c r="M112" s="173"/>
    </row>
    <row r="113" spans="1:24" s="3" customFormat="1" ht="126.75" customHeight="1" thickBot="1" x14ac:dyDescent="1.05">
      <c r="A113" s="37"/>
      <c r="B113" s="38"/>
      <c r="C113" s="35"/>
      <c r="D113" s="142"/>
      <c r="E113" s="143"/>
      <c r="F113" s="144"/>
      <c r="G113" s="145"/>
      <c r="H113" s="146"/>
      <c r="I113" s="145"/>
      <c r="J113" s="146"/>
      <c r="K113" s="147"/>
      <c r="L113" s="148"/>
      <c r="M113" s="187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s="3" customFormat="1" ht="57.75" thickBot="1" x14ac:dyDescent="0.4">
      <c r="A114" s="40" t="s">
        <v>0</v>
      </c>
      <c r="B114" s="41" t="s">
        <v>1</v>
      </c>
      <c r="C114" s="41" t="s">
        <v>2</v>
      </c>
      <c r="D114" s="42" t="s">
        <v>3</v>
      </c>
      <c r="E114" s="149" t="s">
        <v>4</v>
      </c>
      <c r="F114" s="42" t="s">
        <v>48</v>
      </c>
      <c r="G114" s="146"/>
      <c r="H114" s="145"/>
      <c r="I114" s="146"/>
      <c r="J114" s="147"/>
      <c r="K114" s="148"/>
      <c r="L114" s="39"/>
      <c r="M114" s="5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s="3" customFormat="1" ht="105.75" customHeight="1" thickBot="1" x14ac:dyDescent="0.4">
      <c r="A115" s="191" t="s">
        <v>858</v>
      </c>
      <c r="B115" s="46" t="s">
        <v>859</v>
      </c>
      <c r="C115" s="189">
        <v>6.68</v>
      </c>
      <c r="D115" s="190">
        <v>4.45</v>
      </c>
      <c r="E115" s="192">
        <v>0.33379999999999999</v>
      </c>
      <c r="F115" s="42"/>
      <c r="G115" s="146"/>
      <c r="H115" s="145"/>
      <c r="I115" s="146"/>
      <c r="J115" s="147"/>
      <c r="K115" s="148"/>
      <c r="L115" s="39"/>
      <c r="M115" s="5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s="3" customFormat="1" ht="104.25" customHeight="1" thickBot="1" x14ac:dyDescent="0.4">
      <c r="A116" s="191" t="s">
        <v>860</v>
      </c>
      <c r="B116" s="46" t="s">
        <v>861</v>
      </c>
      <c r="C116" s="189">
        <v>10.18</v>
      </c>
      <c r="D116" s="190">
        <f>C116*(1-E116)</f>
        <v>6.7503580000000003</v>
      </c>
      <c r="E116" s="192">
        <v>0.33689999999999998</v>
      </c>
      <c r="F116" s="42"/>
      <c r="G116" s="146"/>
      <c r="H116" s="145"/>
      <c r="I116" s="146"/>
      <c r="J116" s="147"/>
      <c r="K116" s="148"/>
      <c r="L116" s="39"/>
      <c r="M116" s="5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s="3" customFormat="1" ht="104.25" customHeight="1" thickBot="1" x14ac:dyDescent="0.4">
      <c r="A117" s="191" t="s">
        <v>366</v>
      </c>
      <c r="B117" s="46" t="s">
        <v>358</v>
      </c>
      <c r="C117" s="189">
        <v>10.73</v>
      </c>
      <c r="D117" s="190">
        <v>3.39</v>
      </c>
      <c r="E117" s="192">
        <v>0.68410000000000004</v>
      </c>
      <c r="F117" s="149"/>
      <c r="G117" s="146"/>
      <c r="H117" s="145"/>
      <c r="I117"/>
      <c r="J117" s="147"/>
      <c r="K117" s="148"/>
      <c r="L117" s="39"/>
      <c r="M117" s="5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s="3" customFormat="1" ht="104.25" customHeight="1" thickBot="1" x14ac:dyDescent="0.4">
      <c r="A118" s="191" t="s">
        <v>444</v>
      </c>
      <c r="B118" s="194" t="s">
        <v>436</v>
      </c>
      <c r="C118" s="189">
        <v>9.5500000000000007</v>
      </c>
      <c r="D118" s="190">
        <v>6.03</v>
      </c>
      <c r="E118" s="192">
        <v>0.36859999999999998</v>
      </c>
      <c r="F118" s="149"/>
      <c r="G118" s="146"/>
      <c r="H118" s="145"/>
      <c r="I118" s="146"/>
      <c r="J118" s="147"/>
      <c r="K118" s="148"/>
      <c r="L118" s="39"/>
      <c r="M118" s="5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s="3" customFormat="1" ht="104.25" customHeight="1" thickBot="1" x14ac:dyDescent="0.4">
      <c r="A119" s="191" t="s">
        <v>322</v>
      </c>
      <c r="B119" s="193" t="s">
        <v>437</v>
      </c>
      <c r="C119" s="189">
        <v>11.64</v>
      </c>
      <c r="D119" s="190">
        <v>6.2</v>
      </c>
      <c r="E119" s="192">
        <v>0.46739999999999998</v>
      </c>
      <c r="F119" s="149"/>
      <c r="G119" s="146"/>
      <c r="H119" s="145"/>
      <c r="I119" s="146"/>
      <c r="J119" s="147"/>
      <c r="K119" s="148"/>
      <c r="L119" s="39"/>
      <c r="M119" s="5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s="3" customFormat="1" ht="104.25" customHeight="1" thickBot="1" x14ac:dyDescent="0.4">
      <c r="A120" s="191" t="s">
        <v>243</v>
      </c>
      <c r="B120" s="193" t="s">
        <v>438</v>
      </c>
      <c r="C120" s="189">
        <v>15.91</v>
      </c>
      <c r="D120" s="190">
        <v>8.35</v>
      </c>
      <c r="E120" s="192">
        <v>0.47520000000000001</v>
      </c>
      <c r="F120" s="149"/>
      <c r="G120" s="146"/>
      <c r="H120" s="145"/>
      <c r="I120" s="146"/>
      <c r="J120" s="147"/>
      <c r="K120" s="148"/>
      <c r="L120" s="39"/>
      <c r="M120" s="5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s="3" customFormat="1" ht="57.75" thickBot="1" x14ac:dyDescent="0.4">
      <c r="A121" s="41" t="s">
        <v>0</v>
      </c>
      <c r="B121" s="41" t="s">
        <v>1</v>
      </c>
      <c r="C121" s="41" t="s">
        <v>2</v>
      </c>
      <c r="D121" s="42" t="s">
        <v>3</v>
      </c>
      <c r="E121" s="149" t="s">
        <v>4</v>
      </c>
      <c r="F121" s="42" t="s">
        <v>48</v>
      </c>
      <c r="G121" s="146"/>
      <c r="H121" s="145"/>
      <c r="I121" s="146"/>
      <c r="J121" s="147"/>
      <c r="K121" s="148"/>
      <c r="L121" s="39"/>
      <c r="M121" s="5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s="3" customFormat="1" ht="104.25" customHeight="1" thickBot="1" x14ac:dyDescent="0.4">
      <c r="A122" s="191" t="s">
        <v>445</v>
      </c>
      <c r="B122" s="193" t="s">
        <v>439</v>
      </c>
      <c r="C122" s="189">
        <v>6.36</v>
      </c>
      <c r="D122" s="190">
        <v>3.21</v>
      </c>
      <c r="E122" s="192">
        <v>0.49530000000000002</v>
      </c>
      <c r="F122" s="149"/>
      <c r="G122" s="146"/>
      <c r="H122" s="145"/>
      <c r="I122" s="146"/>
      <c r="J122" s="147"/>
      <c r="K122" s="148"/>
      <c r="L122" s="39"/>
      <c r="M122" s="5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s="3" customFormat="1" ht="104.25" customHeight="1" thickBot="1" x14ac:dyDescent="0.4">
      <c r="A123" s="191" t="s">
        <v>446</v>
      </c>
      <c r="B123" s="193" t="s">
        <v>440</v>
      </c>
      <c r="C123" s="189">
        <v>13.93</v>
      </c>
      <c r="D123" s="190">
        <v>4.9800000000000004</v>
      </c>
      <c r="E123" s="192">
        <v>0.64249999999999996</v>
      </c>
      <c r="F123" s="149"/>
      <c r="G123" s="146"/>
      <c r="H123" s="145"/>
      <c r="I123" s="146"/>
      <c r="J123" s="147"/>
      <c r="K123" s="148"/>
      <c r="L123" s="39"/>
      <c r="M123" s="5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s="3" customFormat="1" ht="104.25" customHeight="1" thickBot="1" x14ac:dyDescent="0.4">
      <c r="A124" s="191" t="s">
        <v>447</v>
      </c>
      <c r="B124" s="193" t="s">
        <v>441</v>
      </c>
      <c r="C124" s="189">
        <v>9.75</v>
      </c>
      <c r="D124" s="190">
        <v>5.44</v>
      </c>
      <c r="E124" s="192">
        <v>0.44209999999999999</v>
      </c>
      <c r="F124" s="149"/>
      <c r="G124" s="146"/>
      <c r="H124" s="145"/>
      <c r="I124" s="146"/>
      <c r="J124" s="147"/>
      <c r="K124" s="148"/>
      <c r="L124" s="39"/>
      <c r="M124" s="5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s="3" customFormat="1" ht="104.25" customHeight="1" thickBot="1" x14ac:dyDescent="0.4">
      <c r="A125" s="191" t="s">
        <v>448</v>
      </c>
      <c r="B125" s="193" t="s">
        <v>442</v>
      </c>
      <c r="C125" s="189">
        <v>8.93</v>
      </c>
      <c r="D125" s="190">
        <v>4.43</v>
      </c>
      <c r="E125" s="192">
        <v>0.50390000000000001</v>
      </c>
      <c r="F125" s="149"/>
      <c r="G125" s="146"/>
      <c r="H125" s="145"/>
      <c r="I125" s="146"/>
      <c r="J125" s="147"/>
      <c r="K125" s="148"/>
      <c r="L125" s="39"/>
      <c r="M125" s="5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s="3" customFormat="1" ht="104.25" customHeight="1" thickBot="1" x14ac:dyDescent="0.4">
      <c r="A126" s="191" t="s">
        <v>449</v>
      </c>
      <c r="B126" s="193" t="s">
        <v>443</v>
      </c>
      <c r="C126" s="189">
        <v>8.93</v>
      </c>
      <c r="D126" s="190">
        <v>3.91</v>
      </c>
      <c r="E126" s="192">
        <v>0.56220000000000003</v>
      </c>
      <c r="F126" s="149"/>
      <c r="G126" s="146"/>
      <c r="H126" s="145"/>
      <c r="I126"/>
      <c r="J126" s="147"/>
      <c r="K126" s="148"/>
      <c r="L126" s="39"/>
      <c r="M126" s="5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s="3" customFormat="1" ht="104.25" customHeight="1" thickBot="1" x14ac:dyDescent="0.4">
      <c r="A127" s="191" t="s">
        <v>450</v>
      </c>
      <c r="B127" s="193" t="s">
        <v>451</v>
      </c>
      <c r="C127" s="189">
        <v>8.93</v>
      </c>
      <c r="D127" s="190">
        <v>4.3500000000000005</v>
      </c>
      <c r="E127" s="192">
        <v>0.51290000000000002</v>
      </c>
      <c r="F127" s="149"/>
      <c r="G127" s="146"/>
      <c r="H127" s="145"/>
      <c r="I127" s="146"/>
      <c r="J127" s="147"/>
      <c r="K127" s="148"/>
      <c r="L127" s="39"/>
      <c r="M127" s="5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s="3" customFormat="1" ht="104.25" customHeight="1" thickBot="1" x14ac:dyDescent="0.4">
      <c r="A128" s="191" t="s">
        <v>452</v>
      </c>
      <c r="B128" s="193" t="s">
        <v>453</v>
      </c>
      <c r="C128" s="189">
        <v>13.27</v>
      </c>
      <c r="D128" s="190">
        <v>6</v>
      </c>
      <c r="E128" s="192">
        <v>0.54790000000000005</v>
      </c>
      <c r="F128" s="149"/>
      <c r="G128" s="146"/>
      <c r="H128" s="145"/>
      <c r="I128" s="146"/>
      <c r="J128" s="147"/>
      <c r="K128" s="148"/>
      <c r="L128" s="39"/>
      <c r="M128" s="5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s="3" customFormat="1" ht="104.25" customHeight="1" thickBot="1" x14ac:dyDescent="0.4">
      <c r="A129" s="191" t="s">
        <v>325</v>
      </c>
      <c r="B129" s="194" t="s">
        <v>454</v>
      </c>
      <c r="C129" s="189">
        <v>10.25</v>
      </c>
      <c r="D129" s="190">
        <v>6.8500000000000005</v>
      </c>
      <c r="E129" s="192">
        <v>0.33169999999999999</v>
      </c>
      <c r="F129" s="149"/>
      <c r="G129" s="146"/>
      <c r="H129" s="145"/>
      <c r="I129" s="146"/>
      <c r="J129" s="147"/>
      <c r="K129"/>
      <c r="L129" s="39"/>
      <c r="M129" s="5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s="3" customFormat="1" ht="104.25" customHeight="1" thickBot="1" x14ac:dyDescent="0.4">
      <c r="A130" s="191" t="s">
        <v>455</v>
      </c>
      <c r="B130" s="193" t="s">
        <v>456</v>
      </c>
      <c r="C130" s="189">
        <v>3.69</v>
      </c>
      <c r="D130" s="190">
        <v>1.78</v>
      </c>
      <c r="E130" s="192">
        <v>0.51759999999999995</v>
      </c>
      <c r="F130" s="149"/>
      <c r="G130" s="146"/>
      <c r="H130" s="145"/>
      <c r="I130" s="146"/>
      <c r="J130" s="147"/>
      <c r="K130" s="148"/>
      <c r="L130" s="39"/>
      <c r="M130" s="5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s="3" customFormat="1" ht="104.25" customHeight="1" thickBot="1" x14ac:dyDescent="0.4">
      <c r="A131" s="191" t="s">
        <v>459</v>
      </c>
      <c r="B131" s="193" t="s">
        <v>460</v>
      </c>
      <c r="C131" s="189">
        <v>8.64</v>
      </c>
      <c r="D131" s="190">
        <v>4.8</v>
      </c>
      <c r="E131" s="192">
        <v>0.44440000000000002</v>
      </c>
      <c r="F131" s="149"/>
      <c r="G131" s="146"/>
      <c r="H131" s="145"/>
      <c r="I131" s="146"/>
      <c r="J131" s="147"/>
      <c r="K131" s="148"/>
      <c r="L131" s="39"/>
      <c r="M131" s="5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s="3" customFormat="1" ht="104.25" customHeight="1" thickBot="1" x14ac:dyDescent="0.4">
      <c r="A132" s="191" t="s">
        <v>457</v>
      </c>
      <c r="B132" s="193" t="s">
        <v>458</v>
      </c>
      <c r="C132" s="189">
        <v>9.09</v>
      </c>
      <c r="D132" s="190">
        <v>5.2</v>
      </c>
      <c r="E132" s="192">
        <v>0.4279</v>
      </c>
      <c r="F132" s="149"/>
      <c r="G132" s="146"/>
      <c r="H132" s="145"/>
      <c r="I132" s="146"/>
      <c r="J132" s="147"/>
      <c r="K132" s="148"/>
      <c r="L132" s="39"/>
      <c r="M132" s="5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s="3" customFormat="1" ht="104.25" customHeight="1" thickBot="1" x14ac:dyDescent="0.4">
      <c r="A133" s="191" t="s">
        <v>461</v>
      </c>
      <c r="B133" s="193" t="s">
        <v>462</v>
      </c>
      <c r="C133" s="189">
        <v>7.26</v>
      </c>
      <c r="D133" s="190">
        <v>3.4</v>
      </c>
      <c r="E133" s="192">
        <v>0.53169999999999995</v>
      </c>
      <c r="F133" s="149"/>
      <c r="G133" s="146"/>
      <c r="H133" s="145"/>
      <c r="I133" s="146"/>
      <c r="J133" s="147"/>
      <c r="K133" s="148"/>
      <c r="L133" s="39"/>
      <c r="M133" s="5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s="3" customFormat="1" ht="104.25" customHeight="1" thickBot="1" x14ac:dyDescent="0.4">
      <c r="A134" s="191" t="s">
        <v>194</v>
      </c>
      <c r="B134" s="193" t="s">
        <v>463</v>
      </c>
      <c r="C134" s="189">
        <v>21.09</v>
      </c>
      <c r="D134" s="190">
        <v>12.350000000000001</v>
      </c>
      <c r="E134" s="192">
        <v>0.41439999999999999</v>
      </c>
      <c r="F134" s="149"/>
      <c r="G134" s="146"/>
      <c r="H134" s="145"/>
      <c r="I134" s="146"/>
      <c r="J134" s="147"/>
      <c r="K134" s="148"/>
      <c r="L134" s="39"/>
      <c r="M134" s="5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s="3" customFormat="1" ht="104.25" customHeight="1" thickBot="1" x14ac:dyDescent="0.4">
      <c r="A135" s="191" t="s">
        <v>464</v>
      </c>
      <c r="B135" s="193" t="s">
        <v>465</v>
      </c>
      <c r="C135" s="189">
        <v>9</v>
      </c>
      <c r="D135" s="190">
        <v>3.5</v>
      </c>
      <c r="E135" s="192">
        <v>0.61109999999999998</v>
      </c>
      <c r="F135" s="149"/>
      <c r="G135" s="146"/>
      <c r="H135" s="145"/>
      <c r="I135" s="146"/>
      <c r="J135" s="147"/>
      <c r="K135" s="148"/>
      <c r="L135" s="39"/>
      <c r="M135" s="5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s="3" customFormat="1" ht="57.75" thickBot="1" x14ac:dyDescent="0.4">
      <c r="A136" s="41" t="s">
        <v>0</v>
      </c>
      <c r="B136" s="41" t="s">
        <v>1</v>
      </c>
      <c r="C136" s="41" t="s">
        <v>2</v>
      </c>
      <c r="D136" s="42" t="s">
        <v>3</v>
      </c>
      <c r="E136" s="149" t="s">
        <v>4</v>
      </c>
      <c r="F136" s="42" t="s">
        <v>48</v>
      </c>
      <c r="G136" s="146"/>
      <c r="H136" s="145"/>
      <c r="I136" s="146"/>
      <c r="J136" s="147"/>
      <c r="K136" s="148"/>
      <c r="L136" s="39"/>
      <c r="M136" s="5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s="3" customFormat="1" ht="104.25" customHeight="1" thickBot="1" x14ac:dyDescent="0.4">
      <c r="A137" s="191" t="s">
        <v>349</v>
      </c>
      <c r="B137" s="193" t="s">
        <v>466</v>
      </c>
      <c r="C137" s="189">
        <v>8.4499999999999993</v>
      </c>
      <c r="D137" s="190">
        <v>4</v>
      </c>
      <c r="E137" s="192">
        <v>0.52659999999999996</v>
      </c>
      <c r="F137" s="149"/>
      <c r="G137" s="146"/>
      <c r="H137" s="145"/>
      <c r="I137"/>
      <c r="J137" s="147"/>
      <c r="K137" s="148"/>
      <c r="L137" s="39"/>
      <c r="M137" s="5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s="3" customFormat="1" ht="104.25" customHeight="1" thickBot="1" x14ac:dyDescent="0.4">
      <c r="A138" s="191" t="s">
        <v>467</v>
      </c>
      <c r="B138" s="193" t="s">
        <v>468</v>
      </c>
      <c r="C138" s="189">
        <v>9.91</v>
      </c>
      <c r="D138" s="190">
        <v>4.05</v>
      </c>
      <c r="E138" s="192">
        <v>0.59130000000000005</v>
      </c>
      <c r="F138" s="149"/>
      <c r="G138" s="146"/>
      <c r="H138"/>
      <c r="I138" s="146"/>
      <c r="J138" s="147"/>
      <c r="K138" s="148"/>
      <c r="L138" s="39"/>
      <c r="M138" s="5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s="3" customFormat="1" ht="104.25" customHeight="1" thickBot="1" x14ac:dyDescent="0.4">
      <c r="A139" s="191" t="s">
        <v>230</v>
      </c>
      <c r="B139" s="193" t="s">
        <v>469</v>
      </c>
      <c r="C139" s="189">
        <v>6.41</v>
      </c>
      <c r="D139" s="190">
        <v>4</v>
      </c>
      <c r="E139" s="192">
        <v>0.376</v>
      </c>
      <c r="F139" s="149"/>
      <c r="G139" s="146"/>
      <c r="H139" s="145"/>
      <c r="I139" s="146"/>
      <c r="J139" s="147"/>
      <c r="K139" s="148"/>
      <c r="L139" s="39"/>
      <c r="M139" s="5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s="3" customFormat="1" ht="104.25" customHeight="1" thickBot="1" x14ac:dyDescent="0.4">
      <c r="A140" s="191" t="s">
        <v>321</v>
      </c>
      <c r="B140" s="193" t="s">
        <v>470</v>
      </c>
      <c r="C140" s="189">
        <v>9.4499999999999993</v>
      </c>
      <c r="D140" s="190">
        <v>6.1000000000000005</v>
      </c>
      <c r="E140" s="192">
        <v>0.35449999999999998</v>
      </c>
      <c r="F140" s="149"/>
      <c r="G140" s="146"/>
      <c r="H140" s="145"/>
      <c r="I140" s="146"/>
      <c r="J140" s="147"/>
      <c r="K140" s="148"/>
      <c r="L140" s="39"/>
      <c r="M140" s="5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s="3" customFormat="1" ht="104.25" customHeight="1" thickBot="1" x14ac:dyDescent="0.4">
      <c r="A141" s="191" t="s">
        <v>471</v>
      </c>
      <c r="B141" s="193" t="s">
        <v>472</v>
      </c>
      <c r="C141" s="189">
        <v>8.5500000000000007</v>
      </c>
      <c r="D141" s="190">
        <v>5.49</v>
      </c>
      <c r="E141" s="192">
        <v>0.3579</v>
      </c>
      <c r="F141" s="149"/>
      <c r="G141" s="146"/>
      <c r="H141" s="145"/>
      <c r="I141" s="146"/>
      <c r="J141" s="147"/>
      <c r="K141" s="148"/>
      <c r="L141" s="39"/>
      <c r="M141" s="5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s="3" customFormat="1" ht="104.25" customHeight="1" thickBot="1" x14ac:dyDescent="0.4">
      <c r="A142" s="191" t="s">
        <v>299</v>
      </c>
      <c r="B142" s="193" t="s">
        <v>473</v>
      </c>
      <c r="C142" s="189">
        <v>10.57</v>
      </c>
      <c r="D142" s="190">
        <v>6.7</v>
      </c>
      <c r="E142" s="192">
        <v>0.36609999999999998</v>
      </c>
      <c r="F142" s="149"/>
      <c r="G142" s="146"/>
      <c r="H142" s="145"/>
      <c r="I142" s="146"/>
      <c r="J142" s="147"/>
      <c r="K142" s="148"/>
      <c r="L142" s="39"/>
      <c r="M142" s="5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s="3" customFormat="1" ht="104.25" customHeight="1" thickBot="1" x14ac:dyDescent="0.4">
      <c r="A143" s="191" t="s">
        <v>474</v>
      </c>
      <c r="B143" s="193" t="s">
        <v>475</v>
      </c>
      <c r="C143" s="189">
        <v>8.61</v>
      </c>
      <c r="D143" s="190">
        <v>4.51</v>
      </c>
      <c r="E143" s="150">
        <v>0.47620000000000001</v>
      </c>
      <c r="F143" s="149"/>
      <c r="G143" s="146"/>
      <c r="H143" s="145"/>
      <c r="I143" s="146"/>
      <c r="J143" s="147"/>
      <c r="K143" s="148"/>
      <c r="L143" s="39"/>
      <c r="M143" s="5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s="3" customFormat="1" ht="104.25" customHeight="1" thickBot="1" x14ac:dyDescent="0.4">
      <c r="A144" s="191" t="s">
        <v>476</v>
      </c>
      <c r="B144" s="45" t="s">
        <v>477</v>
      </c>
      <c r="C144" s="189">
        <v>10.57</v>
      </c>
      <c r="D144" s="190">
        <v>7.1300000000000008</v>
      </c>
      <c r="E144" s="150">
        <v>0.32540000000000002</v>
      </c>
      <c r="F144" s="149"/>
      <c r="G144" s="146"/>
      <c r="H144" s="145"/>
      <c r="I144" s="146"/>
      <c r="J144" s="147"/>
      <c r="K144" s="148"/>
      <c r="L144" s="39"/>
      <c r="M144" s="5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s="3" customFormat="1" ht="104.25" customHeight="1" thickBot="1" x14ac:dyDescent="0.4">
      <c r="A145" s="191" t="s">
        <v>478</v>
      </c>
      <c r="B145" s="45" t="s">
        <v>479</v>
      </c>
      <c r="C145" s="189">
        <v>22.54</v>
      </c>
      <c r="D145" s="190">
        <v>11.2</v>
      </c>
      <c r="E145" s="150">
        <v>0.50309999999999999</v>
      </c>
      <c r="F145" s="149"/>
      <c r="G145" s="146"/>
      <c r="H145" s="145"/>
      <c r="I145" s="146"/>
      <c r="J145" s="147"/>
      <c r="K145" s="148"/>
      <c r="L145" s="39"/>
      <c r="M145" s="5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s="3" customFormat="1" ht="104.25" customHeight="1" thickBot="1" x14ac:dyDescent="0.4">
      <c r="A146" s="191" t="s">
        <v>350</v>
      </c>
      <c r="B146" s="45" t="s">
        <v>480</v>
      </c>
      <c r="C146" s="189">
        <v>10.18</v>
      </c>
      <c r="D146" s="190">
        <v>4.8500000000000005</v>
      </c>
      <c r="E146" s="150">
        <v>0.52359999999999995</v>
      </c>
      <c r="F146" s="149"/>
      <c r="G146" s="146"/>
      <c r="H146" s="145"/>
      <c r="I146" s="146"/>
      <c r="J146" s="147"/>
      <c r="K146" s="148"/>
      <c r="L146" s="39"/>
      <c r="M146" s="5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s="3" customFormat="1" ht="104.25" customHeight="1" thickBot="1" x14ac:dyDescent="0.4">
      <c r="A147" s="191" t="s">
        <v>351</v>
      </c>
      <c r="B147" s="45" t="s">
        <v>481</v>
      </c>
      <c r="C147" s="189">
        <v>10.18</v>
      </c>
      <c r="D147" s="190">
        <v>4.37</v>
      </c>
      <c r="E147" s="150">
        <v>0.57069999999999999</v>
      </c>
      <c r="F147" s="149"/>
      <c r="G147" s="146"/>
      <c r="H147" s="145"/>
      <c r="I147" s="146"/>
      <c r="J147" s="147"/>
      <c r="K147" s="148"/>
      <c r="L147" s="39"/>
      <c r="M147" s="5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s="3" customFormat="1" ht="104.25" customHeight="1" thickBot="1" x14ac:dyDescent="0.4">
      <c r="A148" s="191" t="s">
        <v>482</v>
      </c>
      <c r="B148" s="45" t="s">
        <v>483</v>
      </c>
      <c r="C148" s="189">
        <v>1.48</v>
      </c>
      <c r="D148" s="190">
        <v>0.51</v>
      </c>
      <c r="E148" s="150">
        <v>0.65539999999999998</v>
      </c>
      <c r="F148" s="149"/>
      <c r="G148" s="146"/>
      <c r="H148" s="145"/>
      <c r="I148" s="146"/>
      <c r="J148" s="147"/>
      <c r="K148" s="148"/>
      <c r="L148" s="39"/>
      <c r="M148" s="5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s="3" customFormat="1" ht="57.75" thickBot="1" x14ac:dyDescent="0.4">
      <c r="A149" s="41" t="s">
        <v>0</v>
      </c>
      <c r="B149" s="41" t="s">
        <v>1</v>
      </c>
      <c r="C149" s="41" t="s">
        <v>2</v>
      </c>
      <c r="D149" s="42" t="s">
        <v>3</v>
      </c>
      <c r="E149" s="149" t="s">
        <v>4</v>
      </c>
      <c r="F149" s="42" t="s">
        <v>48</v>
      </c>
      <c r="G149" s="146"/>
      <c r="H149" s="145"/>
      <c r="I149"/>
      <c r="J149" s="147"/>
      <c r="K149" s="148"/>
      <c r="L149" s="39"/>
      <c r="M149" s="5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s="3" customFormat="1" ht="104.25" customHeight="1" thickBot="1" x14ac:dyDescent="0.4">
      <c r="A150" s="191" t="s">
        <v>484</v>
      </c>
      <c r="B150" s="45" t="s">
        <v>485</v>
      </c>
      <c r="C150" s="189">
        <v>8.18</v>
      </c>
      <c r="D150" s="190">
        <v>2</v>
      </c>
      <c r="E150" s="150">
        <v>0.75549999999999995</v>
      </c>
      <c r="F150" s="149"/>
      <c r="G150" s="146"/>
      <c r="H150"/>
      <c r="I150"/>
      <c r="J150" s="147"/>
      <c r="K150" s="148"/>
      <c r="L150" s="39"/>
      <c r="M150" s="5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s="3" customFormat="1" ht="104.25" customHeight="1" thickBot="1" x14ac:dyDescent="0.4">
      <c r="A151" s="191" t="s">
        <v>195</v>
      </c>
      <c r="B151" s="193" t="s">
        <v>359</v>
      </c>
      <c r="C151" s="189">
        <v>11.73</v>
      </c>
      <c r="D151" s="190">
        <v>7.25</v>
      </c>
      <c r="E151" s="192">
        <v>0.38190000000000002</v>
      </c>
      <c r="F151" s="149"/>
      <c r="G151" s="146"/>
      <c r="H151" s="145"/>
      <c r="I151" s="146"/>
      <c r="J151" s="147"/>
      <c r="K151" s="148"/>
      <c r="L151" s="39"/>
      <c r="M151" s="5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s="19" customFormat="1" ht="103.5" customHeight="1" thickBot="1" x14ac:dyDescent="0.4">
      <c r="A152" s="191" t="s">
        <v>486</v>
      </c>
      <c r="B152" s="194" t="s">
        <v>487</v>
      </c>
      <c r="C152" s="189">
        <v>6.52</v>
      </c>
      <c r="D152" s="190">
        <v>3.14</v>
      </c>
      <c r="E152" s="192">
        <v>0.51839999999999997</v>
      </c>
      <c r="F152" s="149"/>
      <c r="G152" s="146"/>
      <c r="H152" s="145"/>
      <c r="I152" s="146"/>
      <c r="J152" s="147"/>
      <c r="K152" s="148"/>
      <c r="L152" s="39"/>
      <c r="M152" s="5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s="3" customFormat="1" ht="111.75" customHeight="1" thickBot="1" x14ac:dyDescent="0.4">
      <c r="A153" s="191" t="s">
        <v>488</v>
      </c>
      <c r="B153" s="193" t="s">
        <v>489</v>
      </c>
      <c r="C153" s="189">
        <v>12.68</v>
      </c>
      <c r="D153" s="190">
        <v>5.63</v>
      </c>
      <c r="E153" s="192">
        <v>0.55600000000000005</v>
      </c>
      <c r="F153" s="149"/>
      <c r="G153" s="146"/>
      <c r="H153" s="145"/>
      <c r="I153" s="146"/>
      <c r="J153" s="147"/>
      <c r="K153" s="148"/>
      <c r="L153" s="39"/>
      <c r="M153" s="5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s="3" customFormat="1" ht="104.25" customHeight="1" thickBot="1" x14ac:dyDescent="0.4">
      <c r="A154" s="191" t="s">
        <v>335</v>
      </c>
      <c r="B154" s="193" t="s">
        <v>490</v>
      </c>
      <c r="C154" s="189">
        <v>9.91</v>
      </c>
      <c r="D154" s="190">
        <v>3.9</v>
      </c>
      <c r="E154" s="192">
        <v>0.60650000000000004</v>
      </c>
      <c r="F154" s="149"/>
      <c r="G154" s="146"/>
      <c r="H154" s="145"/>
      <c r="I154" s="146"/>
      <c r="J154" s="147"/>
      <c r="K154" s="148"/>
      <c r="L154" s="39"/>
      <c r="M154" s="5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s="3" customFormat="1" ht="104.25" customHeight="1" thickBot="1" x14ac:dyDescent="0.4">
      <c r="A155" s="191" t="s">
        <v>491</v>
      </c>
      <c r="B155" s="193" t="s">
        <v>492</v>
      </c>
      <c r="C155" s="189">
        <v>11.17</v>
      </c>
      <c r="D155" s="190">
        <v>4.8</v>
      </c>
      <c r="E155" s="192">
        <v>0.57030000000000003</v>
      </c>
      <c r="F155" s="149"/>
      <c r="G155" s="146"/>
      <c r="H155"/>
      <c r="I155" s="146"/>
      <c r="J155" s="147"/>
      <c r="K155" s="148"/>
      <c r="L155" s="39"/>
      <c r="M155" s="5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s="3" customFormat="1" ht="104.25" customHeight="1" thickBot="1" x14ac:dyDescent="0.4">
      <c r="A156" s="191" t="s">
        <v>402</v>
      </c>
      <c r="B156" s="193" t="s">
        <v>360</v>
      </c>
      <c r="C156" s="189">
        <v>10.64</v>
      </c>
      <c r="D156" s="190">
        <v>5.15</v>
      </c>
      <c r="E156" s="192">
        <v>0.51600000000000001</v>
      </c>
      <c r="F156" s="149"/>
      <c r="G156" s="146"/>
      <c r="H156" s="145"/>
      <c r="I156" s="146"/>
      <c r="J156"/>
      <c r="K156" s="148"/>
      <c r="L156" s="39"/>
      <c r="M156" s="5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s="3" customFormat="1" ht="104.25" customHeight="1" thickBot="1" x14ac:dyDescent="0.4">
      <c r="A157" s="191" t="s">
        <v>300</v>
      </c>
      <c r="B157" s="193" t="s">
        <v>493</v>
      </c>
      <c r="C157" s="189">
        <v>20.09</v>
      </c>
      <c r="D157" s="190">
        <v>12.149999999999999</v>
      </c>
      <c r="E157" s="192">
        <v>0.3952</v>
      </c>
      <c r="F157" s="149"/>
      <c r="G157" s="146"/>
      <c r="H157" s="145"/>
      <c r="I157" s="146"/>
      <c r="J157" s="147"/>
      <c r="K157" s="148"/>
      <c r="L157" s="39"/>
      <c r="M157" s="5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s="3" customFormat="1" ht="104.25" customHeight="1" thickBot="1" x14ac:dyDescent="0.4">
      <c r="A158" s="191" t="s">
        <v>494</v>
      </c>
      <c r="B158" s="193" t="s">
        <v>495</v>
      </c>
      <c r="C158" s="189">
        <v>13.55</v>
      </c>
      <c r="D158" s="190">
        <v>9</v>
      </c>
      <c r="E158" s="192">
        <v>0.33579999999999999</v>
      </c>
      <c r="F158" s="149"/>
      <c r="G158" s="146"/>
      <c r="H158" s="145"/>
      <c r="I158" s="146"/>
      <c r="J158" s="147"/>
      <c r="K158" s="148"/>
      <c r="L158" s="39"/>
      <c r="M158" s="5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s="3" customFormat="1" ht="104.25" customHeight="1" thickBot="1" x14ac:dyDescent="0.4">
      <c r="A159" s="191" t="s">
        <v>196</v>
      </c>
      <c r="B159" s="193" t="s">
        <v>496</v>
      </c>
      <c r="C159" s="189">
        <v>18.09</v>
      </c>
      <c r="D159" s="190">
        <v>9.5</v>
      </c>
      <c r="E159" s="192">
        <v>0.4748</v>
      </c>
      <c r="F159" s="149"/>
      <c r="G159" s="146"/>
      <c r="H159" s="145"/>
      <c r="I159" s="146"/>
      <c r="J159" s="147"/>
      <c r="K159" s="148"/>
      <c r="L159" s="39"/>
      <c r="M159" s="5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s="3" customFormat="1" ht="104.25" customHeight="1" thickBot="1" x14ac:dyDescent="0.4">
      <c r="A160" s="191" t="s">
        <v>497</v>
      </c>
      <c r="B160" s="193" t="s">
        <v>498</v>
      </c>
      <c r="C160" s="189">
        <v>6.15</v>
      </c>
      <c r="D160" s="190">
        <v>2.0699999999999998</v>
      </c>
      <c r="E160" s="192">
        <v>0.66339999999999999</v>
      </c>
      <c r="F160" s="149"/>
      <c r="G160" s="146"/>
      <c r="H160" s="145"/>
      <c r="I160" s="146"/>
      <c r="J160" s="147"/>
      <c r="K160" s="148"/>
      <c r="L160" s="39"/>
      <c r="M160" s="5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s="3" customFormat="1" ht="104.25" customHeight="1" thickBot="1" x14ac:dyDescent="0.4">
      <c r="A161" s="191" t="s">
        <v>499</v>
      </c>
      <c r="B161" s="193" t="s">
        <v>500</v>
      </c>
      <c r="C161" s="189">
        <v>5.41</v>
      </c>
      <c r="D161" s="190">
        <v>2.09</v>
      </c>
      <c r="E161" s="192">
        <v>0.61370000000000002</v>
      </c>
      <c r="F161" s="149"/>
      <c r="G161"/>
      <c r="H161" s="145"/>
      <c r="I161" s="146"/>
      <c r="J161" s="147"/>
      <c r="K161" s="148"/>
      <c r="L161" s="39"/>
      <c r="M161" s="5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s="3" customFormat="1" ht="104.25" customHeight="1" thickBot="1" x14ac:dyDescent="0.55000000000000004">
      <c r="A162" s="191" t="s">
        <v>501</v>
      </c>
      <c r="B162" s="193" t="s">
        <v>502</v>
      </c>
      <c r="C162" s="189">
        <v>14.05</v>
      </c>
      <c r="D162" s="190">
        <v>8.1300000000000008</v>
      </c>
      <c r="E162" s="192">
        <v>0.4214</v>
      </c>
      <c r="F162" s="149"/>
      <c r="G162" s="151"/>
      <c r="H162" s="145"/>
      <c r="I162" s="146"/>
      <c r="J162" s="147"/>
      <c r="K162" s="148"/>
      <c r="L162" s="39"/>
      <c r="M162" s="5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s="3" customFormat="1" ht="57.75" thickBot="1" x14ac:dyDescent="0.4">
      <c r="A163" s="41" t="s">
        <v>0</v>
      </c>
      <c r="B163" s="41" t="s">
        <v>1</v>
      </c>
      <c r="C163" s="41" t="s">
        <v>2</v>
      </c>
      <c r="D163" s="42" t="s">
        <v>3</v>
      </c>
      <c r="E163" s="149" t="s">
        <v>4</v>
      </c>
      <c r="F163" s="42" t="s">
        <v>48</v>
      </c>
      <c r="G163" s="146"/>
      <c r="H163" s="145"/>
      <c r="I163" s="146"/>
      <c r="J163" s="147"/>
      <c r="K163" s="148"/>
      <c r="L163" s="39"/>
      <c r="M163" s="5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s="3" customFormat="1" ht="104.25" customHeight="1" thickBot="1" x14ac:dyDescent="0.4">
      <c r="A164" s="191" t="s">
        <v>503</v>
      </c>
      <c r="B164" s="193" t="s">
        <v>504</v>
      </c>
      <c r="C164" s="189">
        <v>21.56</v>
      </c>
      <c r="D164" s="190">
        <v>13.8</v>
      </c>
      <c r="E164" s="192">
        <v>0.3599</v>
      </c>
      <c r="F164" s="149"/>
      <c r="G164" s="146"/>
      <c r="H164" s="145"/>
      <c r="I164" s="146"/>
      <c r="J164" s="147"/>
      <c r="K164" s="148"/>
      <c r="L164" s="39"/>
      <c r="M164" s="5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s="3" customFormat="1" ht="104.25" customHeight="1" thickBot="1" x14ac:dyDescent="0.4">
      <c r="A165" s="191" t="s">
        <v>235</v>
      </c>
      <c r="B165" s="193" t="s">
        <v>505</v>
      </c>
      <c r="C165" s="189">
        <v>8.56</v>
      </c>
      <c r="D165" s="190">
        <v>2.5500000000000003</v>
      </c>
      <c r="E165" s="192">
        <v>0.70209999999999995</v>
      </c>
      <c r="F165" s="149"/>
      <c r="G165" s="146"/>
      <c r="H165" s="145"/>
      <c r="I165" s="146"/>
      <c r="J165" s="147"/>
      <c r="K165" s="148"/>
      <c r="L165" s="39"/>
      <c r="M165" s="5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s="3" customFormat="1" ht="104.25" customHeight="1" thickBot="1" x14ac:dyDescent="0.4">
      <c r="A166" s="191" t="s">
        <v>506</v>
      </c>
      <c r="B166" s="194" t="s">
        <v>507</v>
      </c>
      <c r="C166" s="189">
        <v>16.18</v>
      </c>
      <c r="D166" s="190">
        <v>7.1</v>
      </c>
      <c r="E166" s="192">
        <v>0.56120000000000003</v>
      </c>
      <c r="F166" s="149"/>
      <c r="G166" s="146"/>
      <c r="H166" s="145"/>
      <c r="I166" s="146"/>
      <c r="J166" s="147"/>
      <c r="K166" s="148"/>
      <c r="L166" s="39"/>
      <c r="M166" s="5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s="3" customFormat="1" ht="104.25" customHeight="1" thickBot="1" x14ac:dyDescent="0.4">
      <c r="A167" s="191" t="s">
        <v>282</v>
      </c>
      <c r="B167" s="193" t="s">
        <v>508</v>
      </c>
      <c r="C167" s="189">
        <v>30</v>
      </c>
      <c r="D167" s="190">
        <v>17.66</v>
      </c>
      <c r="E167" s="192">
        <v>0.4113</v>
      </c>
      <c r="F167" s="42"/>
      <c r="G167" s="146"/>
      <c r="H167" s="145"/>
      <c r="I167" s="146"/>
      <c r="J167" s="147"/>
      <c r="K167" s="148"/>
      <c r="L167" s="39"/>
      <c r="M167" s="5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s="3" customFormat="1" ht="104.25" customHeight="1" thickBot="1" x14ac:dyDescent="0.4">
      <c r="A168" s="191" t="s">
        <v>403</v>
      </c>
      <c r="B168" s="193" t="s">
        <v>361</v>
      </c>
      <c r="C168" s="189">
        <v>5</v>
      </c>
      <c r="D168" s="190">
        <v>2.0500000000000003</v>
      </c>
      <c r="E168" s="192">
        <v>0.59</v>
      </c>
      <c r="F168" s="149"/>
      <c r="G168" s="146"/>
      <c r="H168" s="145"/>
      <c r="I168" s="146"/>
      <c r="J168" s="147"/>
      <c r="K168" s="148"/>
      <c r="L168" s="39"/>
      <c r="M168" s="5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s="3" customFormat="1" ht="104.25" customHeight="1" thickBot="1" x14ac:dyDescent="0.4">
      <c r="A169" s="191" t="s">
        <v>509</v>
      </c>
      <c r="B169" s="193" t="s">
        <v>510</v>
      </c>
      <c r="C169" s="189">
        <v>5</v>
      </c>
      <c r="D169" s="190">
        <v>2</v>
      </c>
      <c r="E169" s="192">
        <v>0.6</v>
      </c>
      <c r="F169" s="149"/>
      <c r="G169" s="146"/>
      <c r="H169" s="145"/>
      <c r="I169" s="146"/>
      <c r="J169" s="147"/>
      <c r="K169" s="148"/>
      <c r="L169" s="39"/>
      <c r="M169" s="5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s="3" customFormat="1" ht="104.25" customHeight="1" thickBot="1" x14ac:dyDescent="0.4">
      <c r="A170" s="191" t="s">
        <v>269</v>
      </c>
      <c r="B170" s="193" t="s">
        <v>511</v>
      </c>
      <c r="C170" s="189">
        <v>16.96</v>
      </c>
      <c r="D170" s="190">
        <v>5</v>
      </c>
      <c r="E170" s="192">
        <v>0.70520000000000005</v>
      </c>
      <c r="F170" s="149"/>
      <c r="G170"/>
      <c r="H170" s="145"/>
      <c r="I170" s="146"/>
      <c r="J170" s="147"/>
      <c r="K170" s="148"/>
      <c r="L170" s="39"/>
      <c r="M170" s="5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s="3" customFormat="1" ht="104.25" customHeight="1" thickBot="1" x14ac:dyDescent="0.4">
      <c r="A171" s="191" t="s">
        <v>512</v>
      </c>
      <c r="B171" s="193" t="s">
        <v>513</v>
      </c>
      <c r="C171" s="189">
        <v>8.85</v>
      </c>
      <c r="D171" s="190">
        <v>3.3</v>
      </c>
      <c r="E171" s="192">
        <v>0.62709999999999999</v>
      </c>
      <c r="F171" s="149"/>
      <c r="G171" s="146"/>
      <c r="H171" s="145"/>
      <c r="I171" s="146"/>
      <c r="J171" s="147"/>
      <c r="K171" s="148"/>
      <c r="L171" s="39"/>
      <c r="M171" s="5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s="3" customFormat="1" ht="104.25" customHeight="1" thickBot="1" x14ac:dyDescent="0.4">
      <c r="A172" s="191" t="s">
        <v>514</v>
      </c>
      <c r="B172" s="193" t="s">
        <v>515</v>
      </c>
      <c r="C172" s="189">
        <v>13.03</v>
      </c>
      <c r="D172" s="190">
        <v>7.1</v>
      </c>
      <c r="E172" s="192">
        <v>0.4551</v>
      </c>
      <c r="F172" s="149"/>
      <c r="G172" s="146"/>
      <c r="H172" s="145"/>
      <c r="I172" s="146"/>
      <c r="J172" s="147"/>
      <c r="K172" s="148"/>
      <c r="L172" s="39"/>
      <c r="M172" s="5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s="3" customFormat="1" ht="104.25" customHeight="1" thickBot="1" x14ac:dyDescent="0.4">
      <c r="A173" s="191" t="s">
        <v>301</v>
      </c>
      <c r="B173" s="193" t="s">
        <v>516</v>
      </c>
      <c r="C173" s="189">
        <v>25.4</v>
      </c>
      <c r="D173" s="190">
        <v>7.4</v>
      </c>
      <c r="E173" s="192">
        <v>0.7087</v>
      </c>
      <c r="F173" s="149"/>
      <c r="G173" s="146"/>
      <c r="H173" s="145"/>
      <c r="I173" s="146"/>
      <c r="J173" s="147"/>
      <c r="K173" s="148"/>
      <c r="L173" s="39"/>
      <c r="M173" s="5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s="3" customFormat="1" ht="104.25" customHeight="1" thickBot="1" x14ac:dyDescent="0.4">
      <c r="A174" s="191" t="s">
        <v>517</v>
      </c>
      <c r="B174" s="193" t="s">
        <v>518</v>
      </c>
      <c r="C174" s="189">
        <v>4.26</v>
      </c>
      <c r="D174" s="190">
        <v>1.87</v>
      </c>
      <c r="E174" s="192">
        <v>0.56100000000000005</v>
      </c>
      <c r="F174" s="149"/>
      <c r="G174" s="146"/>
      <c r="H174" s="145"/>
      <c r="I174" s="146"/>
      <c r="J174" s="147"/>
      <c r="K174" s="148"/>
      <c r="L174" s="39"/>
      <c r="M174" s="5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s="3" customFormat="1" ht="104.25" customHeight="1" thickBot="1" x14ac:dyDescent="0.4">
      <c r="A175" s="191" t="s">
        <v>519</v>
      </c>
      <c r="B175" s="193" t="s">
        <v>520</v>
      </c>
      <c r="C175" s="189">
        <v>9.02</v>
      </c>
      <c r="D175" s="190">
        <v>3.94</v>
      </c>
      <c r="E175" s="192">
        <v>0.56320000000000003</v>
      </c>
      <c r="F175" s="149"/>
      <c r="G175" s="146"/>
      <c r="H175" s="145"/>
      <c r="I175" s="146"/>
      <c r="J175" s="147"/>
      <c r="K175" s="148"/>
      <c r="L175" s="39"/>
      <c r="M175" s="5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s="3" customFormat="1" ht="104.25" customHeight="1" thickBot="1" x14ac:dyDescent="0.4">
      <c r="A176" s="191" t="s">
        <v>404</v>
      </c>
      <c r="B176" s="193" t="s">
        <v>362</v>
      </c>
      <c r="C176" s="189">
        <v>21.14</v>
      </c>
      <c r="D176" s="190">
        <v>14.05</v>
      </c>
      <c r="E176" s="192">
        <v>0.33539999999999998</v>
      </c>
      <c r="F176" s="149"/>
      <c r="G176" s="146"/>
      <c r="H176" s="145"/>
      <c r="I176" s="146"/>
      <c r="J176" s="147"/>
      <c r="K176" s="148"/>
      <c r="L176" s="39"/>
      <c r="M176" s="5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s="3" customFormat="1" ht="104.25" customHeight="1" thickBot="1" x14ac:dyDescent="0.4">
      <c r="A177" s="191" t="s">
        <v>521</v>
      </c>
      <c r="B177" s="211" t="s">
        <v>522</v>
      </c>
      <c r="C177" s="189">
        <v>6.15</v>
      </c>
      <c r="D177" s="190">
        <v>3.29</v>
      </c>
      <c r="E177" s="192">
        <v>0.46500000000000002</v>
      </c>
      <c r="F177" s="149"/>
      <c r="G177" s="146"/>
      <c r="H177" s="145"/>
      <c r="I177" s="146"/>
      <c r="J177" s="147"/>
      <c r="K177" s="148"/>
      <c r="L177" s="39"/>
      <c r="M177" s="5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s="3" customFormat="1" ht="57.75" thickBot="1" x14ac:dyDescent="0.4">
      <c r="A178" s="41" t="s">
        <v>0</v>
      </c>
      <c r="B178" s="41" t="s">
        <v>1</v>
      </c>
      <c r="C178" s="41" t="s">
        <v>2</v>
      </c>
      <c r="D178" s="42" t="s">
        <v>3</v>
      </c>
      <c r="E178" s="149" t="s">
        <v>4</v>
      </c>
      <c r="F178" s="42" t="s">
        <v>48</v>
      </c>
      <c r="G178" s="146"/>
      <c r="H178" s="145"/>
      <c r="I178" s="146"/>
      <c r="J178" s="147"/>
      <c r="K178" s="148"/>
      <c r="L178" s="39"/>
      <c r="M178" s="5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s="3" customFormat="1" ht="104.25" customHeight="1" thickBot="1" x14ac:dyDescent="0.4">
      <c r="A179" s="191" t="s">
        <v>523</v>
      </c>
      <c r="B179" s="193" t="s">
        <v>524</v>
      </c>
      <c r="C179" s="189">
        <v>9.75</v>
      </c>
      <c r="D179" s="190">
        <v>4.6500000000000004</v>
      </c>
      <c r="E179" s="192">
        <v>0.52310000000000001</v>
      </c>
      <c r="F179" s="149"/>
      <c r="G179" s="146"/>
      <c r="H179" s="145"/>
      <c r="I179" s="146"/>
      <c r="J179" s="147"/>
      <c r="K179" s="148"/>
      <c r="L179" s="39"/>
      <c r="M179" s="5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s="3" customFormat="1" ht="104.25" customHeight="1" thickBot="1" x14ac:dyDescent="0.4">
      <c r="A180" s="191" t="s">
        <v>525</v>
      </c>
      <c r="B180" s="193" t="s">
        <v>526</v>
      </c>
      <c r="C180" s="189">
        <v>8.61</v>
      </c>
      <c r="D180" s="190">
        <v>4.6500000000000004</v>
      </c>
      <c r="E180" s="192">
        <v>0.45989999999999998</v>
      </c>
      <c r="F180" s="149"/>
      <c r="G180" s="146"/>
      <c r="H180" s="145"/>
      <c r="I180" s="146"/>
      <c r="J180" s="147"/>
      <c r="K180" s="148"/>
      <c r="L180" s="39"/>
      <c r="M180" s="5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s="3" customFormat="1" ht="104.25" customHeight="1" thickBot="1" x14ac:dyDescent="0.4">
      <c r="A181" s="191" t="s">
        <v>527</v>
      </c>
      <c r="B181" s="194" t="s">
        <v>528</v>
      </c>
      <c r="C181" s="189">
        <v>8.11</v>
      </c>
      <c r="D181" s="190">
        <v>4.6500000000000004</v>
      </c>
      <c r="E181" s="192">
        <v>0.42659999999999998</v>
      </c>
      <c r="F181" s="149"/>
      <c r="G181" s="146"/>
      <c r="H181" s="145"/>
      <c r="I181" s="146"/>
      <c r="J181" s="147"/>
      <c r="K181" s="148"/>
      <c r="L181" s="39"/>
      <c r="M181" s="5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s="3" customFormat="1" ht="104.25" customHeight="1" thickBot="1" x14ac:dyDescent="0.4">
      <c r="A182" s="191" t="s">
        <v>529</v>
      </c>
      <c r="B182" s="193" t="s">
        <v>530</v>
      </c>
      <c r="C182" s="189">
        <v>8.36</v>
      </c>
      <c r="D182" s="190">
        <v>4.6000000000000005</v>
      </c>
      <c r="E182" s="192">
        <v>0.44979999999999998</v>
      </c>
      <c r="F182" s="149"/>
      <c r="G182" s="146"/>
      <c r="H182" s="145"/>
      <c r="I182" s="146"/>
      <c r="J182" s="147"/>
      <c r="K182" s="148"/>
      <c r="L182" s="39"/>
      <c r="M182" s="5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s="3" customFormat="1" ht="106.5" customHeight="1" thickBot="1" x14ac:dyDescent="0.4">
      <c r="A183" s="191" t="s">
        <v>531</v>
      </c>
      <c r="B183" s="193" t="s">
        <v>532</v>
      </c>
      <c r="C183" s="189">
        <v>8.36</v>
      </c>
      <c r="D183" s="190">
        <v>4.6500000000000004</v>
      </c>
      <c r="E183" s="192">
        <v>0.44379999999999997</v>
      </c>
      <c r="F183" s="149"/>
      <c r="G183" s="146"/>
      <c r="H183" s="145"/>
      <c r="I183" s="146"/>
      <c r="J183" s="147"/>
      <c r="K183" s="148"/>
      <c r="L183" s="39"/>
      <c r="M183" s="5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s="3" customFormat="1" ht="104.25" customHeight="1" thickBot="1" x14ac:dyDescent="0.4">
      <c r="A184" s="191" t="s">
        <v>533</v>
      </c>
      <c r="B184" s="193" t="s">
        <v>534</v>
      </c>
      <c r="C184" s="189">
        <v>5.66</v>
      </c>
      <c r="D184" s="190">
        <v>3.5</v>
      </c>
      <c r="E184" s="192">
        <v>0.38159999999999999</v>
      </c>
      <c r="F184" s="42"/>
      <c r="G184" s="146"/>
      <c r="H184" s="145"/>
      <c r="I184" s="146"/>
      <c r="J184" s="147"/>
      <c r="K184" s="148"/>
      <c r="L184" s="39"/>
      <c r="M184" s="5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s="3" customFormat="1" ht="104.25" customHeight="1" thickBot="1" x14ac:dyDescent="0.4">
      <c r="A185" s="191" t="s">
        <v>535</v>
      </c>
      <c r="B185" s="193" t="s">
        <v>536</v>
      </c>
      <c r="C185" s="189">
        <v>6.15</v>
      </c>
      <c r="D185" s="190">
        <v>3.29</v>
      </c>
      <c r="E185" s="192">
        <v>0.46500000000000002</v>
      </c>
      <c r="F185" s="149"/>
      <c r="G185" s="146"/>
      <c r="H185" s="145"/>
      <c r="I185" s="146"/>
      <c r="J185" s="147"/>
      <c r="K185" s="148"/>
      <c r="L185" s="39"/>
      <c r="M185" s="5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s="3" customFormat="1" ht="104.25" customHeight="1" thickBot="1" x14ac:dyDescent="0.4">
      <c r="A186" s="191" t="s">
        <v>339</v>
      </c>
      <c r="B186" s="193" t="s">
        <v>537</v>
      </c>
      <c r="C186" s="189">
        <v>13.64</v>
      </c>
      <c r="D186" s="190">
        <v>7.75</v>
      </c>
      <c r="E186" s="192">
        <v>0.43180000000000002</v>
      </c>
      <c r="F186" s="149"/>
      <c r="G186" s="146"/>
      <c r="H186" s="145"/>
      <c r="I186" s="146"/>
      <c r="J186" s="147"/>
      <c r="K186" s="148"/>
      <c r="L186" s="39"/>
      <c r="M186" s="5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s="3" customFormat="1" ht="104.25" customHeight="1" thickBot="1" x14ac:dyDescent="0.4">
      <c r="A187" s="191" t="s">
        <v>333</v>
      </c>
      <c r="B187" s="193" t="s">
        <v>538</v>
      </c>
      <c r="C187" s="189">
        <v>7.82</v>
      </c>
      <c r="D187" s="190">
        <v>4.1500000000000004</v>
      </c>
      <c r="E187" s="192">
        <v>0.46929999999999999</v>
      </c>
      <c r="F187" s="149"/>
      <c r="G187" s="146"/>
      <c r="H187" s="145"/>
      <c r="I187" s="146"/>
      <c r="J187" s="147"/>
      <c r="K187" s="148"/>
      <c r="L187" s="39"/>
      <c r="M187" s="5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s="3" customFormat="1" ht="104.25" customHeight="1" thickBot="1" x14ac:dyDescent="0.4">
      <c r="A188" s="191" t="s">
        <v>276</v>
      </c>
      <c r="B188" s="193" t="s">
        <v>539</v>
      </c>
      <c r="C188" s="189">
        <v>7.79</v>
      </c>
      <c r="D188" s="190">
        <v>4.3</v>
      </c>
      <c r="E188" s="192">
        <v>0.44800000000000001</v>
      </c>
      <c r="F188" s="149"/>
      <c r="G188" s="146"/>
      <c r="H188" s="145"/>
      <c r="I188" s="146"/>
      <c r="J188" s="147"/>
      <c r="K188" s="148"/>
      <c r="L188" s="39"/>
      <c r="M188" s="5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s="3" customFormat="1" ht="105" customHeight="1" thickBot="1" x14ac:dyDescent="0.4">
      <c r="A189" s="191" t="s">
        <v>323</v>
      </c>
      <c r="B189" s="193" t="s">
        <v>540</v>
      </c>
      <c r="C189" s="189">
        <v>7.79</v>
      </c>
      <c r="D189" s="190">
        <v>4.2700000000000005</v>
      </c>
      <c r="E189" s="192">
        <v>0.45190000000000002</v>
      </c>
      <c r="F189" s="149"/>
      <c r="G189" s="146"/>
      <c r="H189" s="145"/>
      <c r="I189" s="146"/>
      <c r="J189" s="147"/>
      <c r="K189" s="148"/>
      <c r="L189" s="39"/>
      <c r="M189" s="5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s="3" customFormat="1" ht="104.25" customHeight="1" thickBot="1" x14ac:dyDescent="0.4">
      <c r="A190" s="191" t="s">
        <v>541</v>
      </c>
      <c r="B190" s="193" t="s">
        <v>542</v>
      </c>
      <c r="C190" s="189">
        <v>3.03</v>
      </c>
      <c r="D190" s="190">
        <v>1.78</v>
      </c>
      <c r="E190" s="192">
        <v>0.41249999999999998</v>
      </c>
      <c r="F190" s="149"/>
      <c r="G190" s="146"/>
      <c r="H190" s="145"/>
      <c r="I190" s="146"/>
      <c r="J190" s="147"/>
      <c r="K190" s="148"/>
      <c r="L190" s="39"/>
      <c r="M190" s="5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s="3" customFormat="1" ht="104.25" customHeight="1" thickBot="1" x14ac:dyDescent="0.4">
      <c r="A191" s="191" t="s">
        <v>543</v>
      </c>
      <c r="B191" s="193" t="s">
        <v>544</v>
      </c>
      <c r="C191" s="189">
        <v>10.98</v>
      </c>
      <c r="D191" s="190">
        <v>6</v>
      </c>
      <c r="E191" s="192">
        <v>0.4536</v>
      </c>
      <c r="F191" s="149"/>
      <c r="G191" s="146"/>
      <c r="H191" s="145"/>
      <c r="I191" s="146"/>
      <c r="J191"/>
      <c r="K191" s="148"/>
      <c r="L191" s="39"/>
      <c r="M191" s="5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s="3" customFormat="1" ht="57.75" thickBot="1" x14ac:dyDescent="0.4">
      <c r="A192" s="41" t="s">
        <v>0</v>
      </c>
      <c r="B192" s="41" t="s">
        <v>1</v>
      </c>
      <c r="C192" s="41" t="s">
        <v>2</v>
      </c>
      <c r="D192" s="42" t="s">
        <v>3</v>
      </c>
      <c r="E192" s="149" t="s">
        <v>4</v>
      </c>
      <c r="F192" s="42" t="s">
        <v>48</v>
      </c>
      <c r="G192" s="146"/>
      <c r="H192" s="145"/>
      <c r="I192" s="146"/>
      <c r="J192"/>
      <c r="K192" s="148"/>
      <c r="L192" s="39"/>
      <c r="M192" s="5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s="3" customFormat="1" ht="104.25" customHeight="1" thickBot="1" x14ac:dyDescent="0.4">
      <c r="A193" s="191" t="s">
        <v>545</v>
      </c>
      <c r="B193" s="193" t="s">
        <v>546</v>
      </c>
      <c r="C193" s="189">
        <v>13.44</v>
      </c>
      <c r="D193" s="190">
        <v>8.1999999999999993</v>
      </c>
      <c r="E193" s="192">
        <v>0.38990000000000002</v>
      </c>
      <c r="F193" s="149"/>
      <c r="G193" s="146"/>
      <c r="H193" s="145"/>
      <c r="I193" s="146"/>
      <c r="J193" s="147"/>
      <c r="K193" s="148"/>
      <c r="L193" s="39"/>
      <c r="M193" s="5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s="3" customFormat="1" ht="104.25" customHeight="1" thickBot="1" x14ac:dyDescent="0.4">
      <c r="A194" s="191" t="s">
        <v>547</v>
      </c>
      <c r="B194" s="211" t="s">
        <v>548</v>
      </c>
      <c r="C194" s="189">
        <v>14.34</v>
      </c>
      <c r="D194" s="190">
        <v>9</v>
      </c>
      <c r="E194" s="192">
        <v>0.37240000000000001</v>
      </c>
      <c r="F194" s="149"/>
      <c r="G194" s="146"/>
      <c r="H194" s="145"/>
      <c r="I194" s="146"/>
      <c r="J194" s="147"/>
      <c r="K194" s="148"/>
      <c r="L194" s="39"/>
      <c r="M194" s="5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s="3" customFormat="1" ht="104.25" customHeight="1" thickBot="1" x14ac:dyDescent="0.4">
      <c r="A195" s="191" t="s">
        <v>549</v>
      </c>
      <c r="B195" s="194" t="s">
        <v>550</v>
      </c>
      <c r="C195" s="189">
        <v>16.8</v>
      </c>
      <c r="D195" s="190">
        <v>7.5</v>
      </c>
      <c r="E195" s="192">
        <v>0.55359999999999998</v>
      </c>
      <c r="F195" s="149"/>
      <c r="G195" s="146"/>
      <c r="H195" s="145"/>
      <c r="I195" s="146"/>
      <c r="J195" s="147"/>
      <c r="K195" s="148"/>
      <c r="L195" s="39"/>
      <c r="M195" s="5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s="3" customFormat="1" ht="104.25" customHeight="1" thickBot="1" x14ac:dyDescent="0.4">
      <c r="A196" s="191" t="s">
        <v>551</v>
      </c>
      <c r="B196" s="193" t="s">
        <v>552</v>
      </c>
      <c r="C196" s="189">
        <v>14.67</v>
      </c>
      <c r="D196" s="190">
        <v>7.9</v>
      </c>
      <c r="E196" s="192">
        <v>0.46150000000000002</v>
      </c>
      <c r="F196" s="149"/>
      <c r="G196" s="146"/>
      <c r="H196" s="145"/>
      <c r="I196" s="146"/>
      <c r="J196" s="147"/>
      <c r="K196" s="148"/>
      <c r="L196" s="39"/>
      <c r="M196" s="5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s="3" customFormat="1" ht="104.25" customHeight="1" thickBot="1" x14ac:dyDescent="0.4">
      <c r="A197" s="191" t="s">
        <v>553</v>
      </c>
      <c r="B197" s="193" t="s">
        <v>554</v>
      </c>
      <c r="C197" s="189">
        <v>11.39</v>
      </c>
      <c r="D197" s="190">
        <v>6.35</v>
      </c>
      <c r="E197" s="192">
        <v>0.4425</v>
      </c>
      <c r="F197" s="42"/>
      <c r="G197" s="146"/>
      <c r="H197" s="145"/>
      <c r="I197" s="146"/>
      <c r="J197" s="147"/>
      <c r="K197" s="148"/>
      <c r="L197" s="39"/>
      <c r="M197" s="5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s="4" customFormat="1" ht="104.25" customHeight="1" thickBot="1" x14ac:dyDescent="0.4">
      <c r="A198" s="191" t="s">
        <v>307</v>
      </c>
      <c r="B198" s="193" t="s">
        <v>555</v>
      </c>
      <c r="C198" s="189">
        <v>17.54</v>
      </c>
      <c r="D198" s="190">
        <v>9.3800000000000008</v>
      </c>
      <c r="E198" s="192">
        <v>0.4652</v>
      </c>
      <c r="F198" s="149"/>
      <c r="G198" s="146"/>
      <c r="H198" s="145"/>
      <c r="I198" s="146"/>
      <c r="J198" s="147"/>
      <c r="K198" s="148"/>
      <c r="L198" s="39"/>
      <c r="M198" s="5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06.5" customHeight="1" thickBot="1" x14ac:dyDescent="0.4">
      <c r="A199" s="191" t="s">
        <v>556</v>
      </c>
      <c r="B199" s="193" t="s">
        <v>557</v>
      </c>
      <c r="C199" s="189">
        <v>15.18</v>
      </c>
      <c r="D199" s="190">
        <v>11.32</v>
      </c>
      <c r="E199" s="192">
        <v>0.25430000000000003</v>
      </c>
      <c r="F199" s="149"/>
      <c r="G199" s="146"/>
      <c r="H199" s="145"/>
      <c r="I199" s="146"/>
      <c r="J199" s="147"/>
      <c r="K199" s="148"/>
      <c r="L199" s="39"/>
      <c r="M199" s="5"/>
      <c r="N199" s="2"/>
      <c r="O199" s="2"/>
      <c r="P199" s="2"/>
      <c r="Q199" s="2"/>
      <c r="R199" s="2"/>
      <c r="S199" s="2"/>
      <c r="T199" s="2"/>
    </row>
    <row r="200" spans="1:24" ht="110.25" customHeight="1" thickBot="1" x14ac:dyDescent="0.4">
      <c r="A200" s="191" t="s">
        <v>558</v>
      </c>
      <c r="B200" s="193" t="s">
        <v>559</v>
      </c>
      <c r="C200" s="189">
        <v>6.82</v>
      </c>
      <c r="D200" s="190">
        <v>4.2300000000000004</v>
      </c>
      <c r="E200" s="192">
        <v>0.37980000000000003</v>
      </c>
      <c r="F200" s="149"/>
      <c r="G200" s="146"/>
      <c r="H200" s="145"/>
      <c r="I200" s="146"/>
      <c r="J200" s="147"/>
      <c r="K200" s="148"/>
      <c r="L200" s="39"/>
      <c r="M200" s="5"/>
      <c r="N200" s="2"/>
      <c r="O200" s="2"/>
      <c r="P200" s="2"/>
      <c r="Q200" s="2"/>
      <c r="R200" s="2"/>
      <c r="S200" s="2"/>
      <c r="T200" s="2"/>
    </row>
    <row r="201" spans="1:24" ht="106.5" customHeight="1" thickBot="1" x14ac:dyDescent="0.4">
      <c r="A201" s="191" t="s">
        <v>560</v>
      </c>
      <c r="B201" s="193" t="s">
        <v>561</v>
      </c>
      <c r="C201" s="189">
        <v>15</v>
      </c>
      <c r="D201" s="190">
        <v>6.5</v>
      </c>
      <c r="E201" s="192">
        <v>0.56669999999999998</v>
      </c>
      <c r="F201" s="149"/>
      <c r="G201" s="146"/>
      <c r="H201" s="145"/>
      <c r="I201" s="146"/>
      <c r="J201" s="147"/>
      <c r="K201" s="148"/>
      <c r="L201" s="39"/>
      <c r="M201" s="5"/>
      <c r="N201" s="2"/>
      <c r="O201" s="2"/>
      <c r="P201" s="2"/>
      <c r="Q201" s="2"/>
      <c r="R201" s="2"/>
      <c r="S201" s="2"/>
      <c r="T201" s="2"/>
    </row>
    <row r="202" spans="1:24" ht="106.5" customHeight="1" thickBot="1" x14ac:dyDescent="0.4">
      <c r="A202" s="191" t="s">
        <v>562</v>
      </c>
      <c r="B202" s="193" t="s">
        <v>561</v>
      </c>
      <c r="C202" s="189">
        <v>15</v>
      </c>
      <c r="D202" s="190">
        <v>4.6900000000000004</v>
      </c>
      <c r="E202" s="192">
        <v>0.68730000000000002</v>
      </c>
      <c r="F202" s="149"/>
      <c r="G202" s="146"/>
      <c r="H202" s="145"/>
      <c r="I202" s="146"/>
      <c r="J202" s="147"/>
      <c r="K202" s="148"/>
      <c r="L202" s="39"/>
      <c r="M202" s="5"/>
      <c r="N202" s="2"/>
      <c r="O202" s="2"/>
      <c r="P202" s="2"/>
      <c r="Q202" s="2"/>
      <c r="R202" s="2"/>
      <c r="S202" s="2"/>
      <c r="T202" s="2"/>
    </row>
    <row r="203" spans="1:24" ht="109.5" customHeight="1" thickBot="1" x14ac:dyDescent="0.4">
      <c r="A203" s="191" t="s">
        <v>346</v>
      </c>
      <c r="B203" s="193" t="s">
        <v>563</v>
      </c>
      <c r="C203" s="189">
        <v>13.18</v>
      </c>
      <c r="D203" s="190">
        <v>6.8500000000000005</v>
      </c>
      <c r="E203" s="192">
        <v>0.4803</v>
      </c>
      <c r="F203" s="149"/>
      <c r="G203" s="146"/>
      <c r="H203" s="145"/>
      <c r="I203" s="146"/>
      <c r="J203" s="147"/>
      <c r="K203" s="148"/>
      <c r="L203" s="39"/>
      <c r="M203" s="5"/>
      <c r="N203" s="2"/>
      <c r="O203" s="2"/>
      <c r="P203" s="2"/>
      <c r="Q203" s="2"/>
      <c r="R203" s="2"/>
      <c r="S203" s="2"/>
      <c r="T203" s="2"/>
    </row>
    <row r="204" spans="1:24" ht="109.5" customHeight="1" thickBot="1" x14ac:dyDescent="0.4">
      <c r="A204" s="191" t="s">
        <v>345</v>
      </c>
      <c r="B204" s="193" t="s">
        <v>564</v>
      </c>
      <c r="C204" s="189">
        <v>7.27</v>
      </c>
      <c r="D204" s="190">
        <v>3.3000000000000003</v>
      </c>
      <c r="E204" s="192">
        <v>0.54610000000000003</v>
      </c>
      <c r="F204" s="149"/>
      <c r="G204" s="146"/>
      <c r="H204" s="145"/>
      <c r="I204" s="146"/>
      <c r="J204" s="147"/>
      <c r="K204" s="148"/>
      <c r="L204" s="39"/>
      <c r="M204" s="5"/>
      <c r="N204" s="2"/>
      <c r="O204" s="2"/>
      <c r="P204" s="2"/>
      <c r="Q204" s="2"/>
      <c r="R204" s="2"/>
      <c r="S204" s="2"/>
      <c r="T204" s="2"/>
    </row>
    <row r="205" spans="1:24" ht="109.5" customHeight="1" thickBot="1" x14ac:dyDescent="0.4">
      <c r="A205" s="191" t="s">
        <v>565</v>
      </c>
      <c r="B205" s="193" t="s">
        <v>566</v>
      </c>
      <c r="C205" s="189">
        <v>4.91</v>
      </c>
      <c r="D205" s="190">
        <v>2.5</v>
      </c>
      <c r="E205" s="192">
        <v>0.49080000000000001</v>
      </c>
      <c r="F205" s="149"/>
      <c r="G205" s="146"/>
      <c r="H205" s="145"/>
      <c r="I205" s="146"/>
      <c r="J205" s="147"/>
      <c r="K205" s="148"/>
      <c r="L205" s="39"/>
      <c r="M205" s="5"/>
      <c r="N205" s="2"/>
      <c r="O205" s="2"/>
      <c r="P205" s="2"/>
      <c r="Q205" s="2"/>
      <c r="R205" s="2"/>
      <c r="S205" s="2"/>
      <c r="T205" s="2"/>
    </row>
    <row r="206" spans="1:24" ht="109.5" customHeight="1" thickBot="1" x14ac:dyDescent="0.4">
      <c r="A206" s="191" t="s">
        <v>277</v>
      </c>
      <c r="B206" s="193" t="s">
        <v>567</v>
      </c>
      <c r="C206" s="189">
        <v>4.91</v>
      </c>
      <c r="D206" s="190">
        <v>2.6</v>
      </c>
      <c r="E206" s="192">
        <v>0.47049999999999997</v>
      </c>
      <c r="F206" s="149"/>
      <c r="G206" s="146"/>
      <c r="H206" s="145"/>
      <c r="I206" s="146"/>
      <c r="J206" s="147"/>
      <c r="K206" s="148"/>
      <c r="L206" s="39"/>
      <c r="M206" s="5"/>
      <c r="N206" s="2"/>
      <c r="O206" s="2"/>
      <c r="P206" s="2"/>
      <c r="Q206" s="2"/>
      <c r="R206" s="2"/>
      <c r="S206" s="2"/>
      <c r="T206" s="2"/>
    </row>
    <row r="207" spans="1:24" ht="109.5" customHeight="1" thickBot="1" x14ac:dyDescent="0.4">
      <c r="A207" s="191" t="s">
        <v>568</v>
      </c>
      <c r="B207" s="193" t="s">
        <v>569</v>
      </c>
      <c r="C207" s="189">
        <v>4.91</v>
      </c>
      <c r="D207" s="190">
        <v>2.27</v>
      </c>
      <c r="E207" s="192">
        <v>0.53769999999999996</v>
      </c>
      <c r="F207" s="149"/>
      <c r="G207" s="146"/>
      <c r="H207" s="145"/>
      <c r="I207" s="146"/>
      <c r="J207" s="147"/>
      <c r="K207" s="148"/>
      <c r="L207" s="39"/>
      <c r="M207" s="5"/>
      <c r="N207" s="2"/>
      <c r="O207" s="2"/>
      <c r="P207" s="2"/>
      <c r="Q207" s="2"/>
      <c r="R207" s="2"/>
      <c r="S207" s="2"/>
      <c r="T207" s="2"/>
    </row>
    <row r="208" spans="1:24" ht="57.75" thickBot="1" x14ac:dyDescent="0.4">
      <c r="A208" s="41" t="s">
        <v>0</v>
      </c>
      <c r="B208" s="41" t="s">
        <v>1</v>
      </c>
      <c r="C208" s="41" t="s">
        <v>2</v>
      </c>
      <c r="D208" s="42" t="s">
        <v>3</v>
      </c>
      <c r="E208" s="149" t="s">
        <v>4</v>
      </c>
      <c r="F208" s="42" t="s">
        <v>48</v>
      </c>
      <c r="G208" s="146"/>
      <c r="H208" s="145"/>
      <c r="I208" s="146"/>
      <c r="J208" s="147"/>
      <c r="K208" s="148"/>
      <c r="L208" s="39"/>
      <c r="M208" s="5"/>
      <c r="N208" s="2"/>
      <c r="O208" s="2"/>
      <c r="P208" s="2"/>
      <c r="Q208" s="2"/>
      <c r="R208" s="2"/>
      <c r="S208" s="2"/>
      <c r="T208" s="2"/>
    </row>
    <row r="209" spans="1:20" ht="105" customHeight="1" thickBot="1" x14ac:dyDescent="0.4">
      <c r="A209" s="191" t="s">
        <v>405</v>
      </c>
      <c r="B209" s="194" t="s">
        <v>363</v>
      </c>
      <c r="C209" s="189">
        <v>19</v>
      </c>
      <c r="D209" s="190">
        <v>12.5</v>
      </c>
      <c r="E209" s="192">
        <v>0.34210000000000002</v>
      </c>
      <c r="F209" s="149"/>
      <c r="G209" s="146"/>
      <c r="H209" s="145"/>
      <c r="I209" s="146"/>
      <c r="J209" s="147"/>
      <c r="K209" s="148"/>
      <c r="L209" s="39"/>
      <c r="M209" s="5"/>
      <c r="N209" s="2"/>
      <c r="O209" s="2"/>
      <c r="P209" s="2"/>
      <c r="Q209" s="2"/>
      <c r="R209" s="2"/>
      <c r="S209" s="2"/>
      <c r="T209" s="2"/>
    </row>
    <row r="210" spans="1:20" ht="107.25" customHeight="1" thickBot="1" x14ac:dyDescent="0.4">
      <c r="A210" s="191" t="s">
        <v>570</v>
      </c>
      <c r="B210" s="193" t="s">
        <v>571</v>
      </c>
      <c r="C210" s="189">
        <v>22.55</v>
      </c>
      <c r="D210" s="190">
        <v>14</v>
      </c>
      <c r="E210" s="192">
        <v>0.37919999999999998</v>
      </c>
      <c r="F210" s="149"/>
      <c r="G210" s="146"/>
      <c r="H210" s="145"/>
      <c r="I210" s="146"/>
      <c r="J210" s="147"/>
      <c r="K210" s="148"/>
      <c r="L210" s="39"/>
      <c r="M210" s="5"/>
      <c r="N210" s="2"/>
      <c r="O210" s="2"/>
      <c r="P210" s="2"/>
      <c r="Q210" s="2"/>
      <c r="R210" s="2"/>
      <c r="S210" s="2"/>
      <c r="T210" s="2"/>
    </row>
    <row r="211" spans="1:20" ht="110.25" customHeight="1" thickBot="1" x14ac:dyDescent="0.4">
      <c r="A211" s="191" t="s">
        <v>572</v>
      </c>
      <c r="B211" s="193" t="s">
        <v>573</v>
      </c>
      <c r="C211" s="189">
        <v>14.91</v>
      </c>
      <c r="D211" s="190">
        <v>9.1999999999999993</v>
      </c>
      <c r="E211" s="192">
        <v>0.38300000000000001</v>
      </c>
      <c r="F211" s="149"/>
      <c r="G211" s="146"/>
      <c r="H211" s="145"/>
      <c r="I211" s="146"/>
      <c r="J211" s="147"/>
      <c r="K211" s="148"/>
      <c r="L211" s="39"/>
      <c r="M211" s="5"/>
      <c r="N211" s="2"/>
      <c r="O211" s="2"/>
      <c r="P211" s="2"/>
      <c r="Q211" s="2"/>
      <c r="R211" s="2"/>
      <c r="S211" s="2"/>
      <c r="T211" s="2"/>
    </row>
    <row r="212" spans="1:20" ht="105" customHeight="1" thickBot="1" x14ac:dyDescent="0.4">
      <c r="A212" s="191" t="s">
        <v>574</v>
      </c>
      <c r="B212" s="193" t="s">
        <v>575</v>
      </c>
      <c r="C212" s="189">
        <v>21.36</v>
      </c>
      <c r="D212" s="190">
        <v>13.7</v>
      </c>
      <c r="E212" s="192">
        <v>0.35859999999999997</v>
      </c>
      <c r="F212" s="42"/>
      <c r="G212" s="146"/>
      <c r="H212"/>
      <c r="I212" s="146"/>
      <c r="J212" s="147"/>
      <c r="K212" s="148"/>
      <c r="L212" s="39"/>
      <c r="M212" s="5"/>
      <c r="N212" s="2"/>
      <c r="O212" s="2"/>
      <c r="P212" s="2"/>
      <c r="Q212" s="2"/>
      <c r="R212" s="2"/>
      <c r="S212" s="2"/>
      <c r="T212" s="2"/>
    </row>
    <row r="213" spans="1:20" ht="108" customHeight="1" thickBot="1" x14ac:dyDescent="0.4">
      <c r="A213" s="191" t="s">
        <v>576</v>
      </c>
      <c r="B213" s="212" t="s">
        <v>577</v>
      </c>
      <c r="C213" s="189">
        <v>20.73</v>
      </c>
      <c r="D213" s="190">
        <v>10.290000000000001</v>
      </c>
      <c r="E213" s="192">
        <v>0.50360000000000005</v>
      </c>
      <c r="F213" s="149"/>
      <c r="G213" s="146"/>
      <c r="H213" s="145"/>
      <c r="I213" s="146"/>
      <c r="J213" s="147"/>
      <c r="K213" s="148"/>
      <c r="L213" s="39"/>
      <c r="M213" s="5"/>
      <c r="N213" s="2"/>
      <c r="O213" s="2"/>
      <c r="P213" s="2"/>
      <c r="Q213" s="2"/>
      <c r="R213" s="2"/>
      <c r="S213" s="2"/>
      <c r="T213" s="2"/>
    </row>
    <row r="214" spans="1:20" ht="111.75" customHeight="1" thickBot="1" x14ac:dyDescent="0.4">
      <c r="A214" s="191" t="s">
        <v>578</v>
      </c>
      <c r="B214" s="193" t="s">
        <v>579</v>
      </c>
      <c r="C214" s="189">
        <v>10.98</v>
      </c>
      <c r="D214" s="190">
        <v>3.6</v>
      </c>
      <c r="E214" s="192">
        <v>0.67210000000000003</v>
      </c>
      <c r="F214" s="149"/>
      <c r="G214" s="146"/>
      <c r="H214" s="145"/>
      <c r="I214" s="146"/>
      <c r="J214" s="147"/>
      <c r="K214" s="148"/>
      <c r="L214" s="39"/>
      <c r="M214" s="5"/>
      <c r="N214" s="2"/>
      <c r="O214" s="2"/>
      <c r="P214" s="2"/>
      <c r="Q214" s="2"/>
      <c r="R214" s="2"/>
      <c r="S214" s="2"/>
      <c r="T214" s="2"/>
    </row>
    <row r="215" spans="1:20" ht="114.75" customHeight="1" thickBot="1" x14ac:dyDescent="0.4">
      <c r="A215" s="191" t="s">
        <v>580</v>
      </c>
      <c r="B215" s="193" t="s">
        <v>581</v>
      </c>
      <c r="C215" s="189">
        <v>16.82</v>
      </c>
      <c r="D215" s="190">
        <v>11.08</v>
      </c>
      <c r="E215" s="192">
        <v>0.34129999999999999</v>
      </c>
      <c r="F215" s="149"/>
      <c r="G215" s="146"/>
      <c r="H215" s="145"/>
      <c r="I215" s="146"/>
      <c r="J215" s="147"/>
      <c r="K215" s="148"/>
      <c r="L215" s="39"/>
      <c r="M215" s="5"/>
      <c r="N215" s="2"/>
      <c r="O215" s="2"/>
      <c r="P215" s="2"/>
      <c r="Q215" s="2"/>
      <c r="R215" s="2"/>
      <c r="S215" s="2"/>
      <c r="T215" s="2"/>
    </row>
    <row r="216" spans="1:20" ht="106.5" customHeight="1" thickBot="1" x14ac:dyDescent="0.4">
      <c r="A216" s="191" t="s">
        <v>582</v>
      </c>
      <c r="B216" s="193" t="s">
        <v>583</v>
      </c>
      <c r="C216" s="189">
        <v>5.66</v>
      </c>
      <c r="D216" s="190">
        <v>2.8</v>
      </c>
      <c r="E216" s="192">
        <v>0.50529999999999997</v>
      </c>
      <c r="F216" s="149"/>
      <c r="G216"/>
      <c r="H216" s="145"/>
      <c r="I216" s="146"/>
      <c r="J216" s="147"/>
      <c r="K216" s="148"/>
      <c r="L216" s="39"/>
      <c r="M216" s="5"/>
      <c r="N216" s="2"/>
      <c r="O216" s="2"/>
      <c r="P216" s="2"/>
      <c r="Q216" s="2"/>
      <c r="R216" s="2"/>
      <c r="S216" s="2"/>
      <c r="T216" s="2"/>
    </row>
    <row r="217" spans="1:20" ht="109.5" customHeight="1" thickBot="1" x14ac:dyDescent="0.4">
      <c r="A217" s="191" t="s">
        <v>285</v>
      </c>
      <c r="B217" s="193" t="s">
        <v>584</v>
      </c>
      <c r="C217" s="189">
        <v>6.72</v>
      </c>
      <c r="D217" s="190">
        <v>3.45</v>
      </c>
      <c r="E217" s="192">
        <v>0.48659999999999998</v>
      </c>
      <c r="F217" s="149"/>
      <c r="G217" s="146"/>
      <c r="H217" s="145"/>
      <c r="I217" s="146"/>
      <c r="J217" s="147"/>
      <c r="K217" s="148"/>
      <c r="L217" s="39"/>
      <c r="M217" s="5"/>
      <c r="N217" s="2"/>
      <c r="O217" s="2"/>
      <c r="P217" s="2"/>
      <c r="Q217" s="2"/>
      <c r="R217" s="2"/>
      <c r="S217" s="2"/>
      <c r="T217" s="2"/>
    </row>
    <row r="218" spans="1:20" ht="109.5" customHeight="1" thickBot="1" x14ac:dyDescent="0.4">
      <c r="A218" s="191" t="s">
        <v>279</v>
      </c>
      <c r="B218" s="193" t="s">
        <v>585</v>
      </c>
      <c r="C218" s="189">
        <v>22.27</v>
      </c>
      <c r="D218" s="190">
        <v>13.8</v>
      </c>
      <c r="E218" s="192">
        <v>0.38030000000000003</v>
      </c>
      <c r="F218" s="149"/>
      <c r="G218" s="146"/>
      <c r="H218" s="145"/>
      <c r="I218" s="146"/>
      <c r="J218" s="147"/>
      <c r="K218" s="148"/>
      <c r="L218" s="39"/>
      <c r="M218" s="5"/>
      <c r="N218" s="2"/>
      <c r="O218" s="2"/>
      <c r="P218" s="2"/>
      <c r="Q218" s="2"/>
      <c r="R218" s="2"/>
      <c r="S218" s="2"/>
      <c r="T218" s="2"/>
    </row>
    <row r="219" spans="1:20" ht="109.5" customHeight="1" thickBot="1" x14ac:dyDescent="0.4">
      <c r="A219" s="191" t="s">
        <v>586</v>
      </c>
      <c r="B219" s="193" t="s">
        <v>587</v>
      </c>
      <c r="C219" s="189">
        <v>11.73</v>
      </c>
      <c r="D219" s="190">
        <v>5.29</v>
      </c>
      <c r="E219" s="192">
        <v>0.54900000000000004</v>
      </c>
      <c r="F219" s="149"/>
      <c r="G219" s="146"/>
      <c r="H219" s="145"/>
      <c r="I219"/>
      <c r="J219" s="147"/>
      <c r="K219" s="148"/>
      <c r="L219" s="39"/>
      <c r="M219" s="5"/>
      <c r="N219" s="2"/>
      <c r="O219" s="2"/>
      <c r="P219" s="2"/>
      <c r="Q219" s="2"/>
      <c r="R219" s="2"/>
      <c r="S219" s="2"/>
      <c r="T219" s="2"/>
    </row>
    <row r="220" spans="1:20" ht="109.5" customHeight="1" thickBot="1" x14ac:dyDescent="0.4">
      <c r="A220" s="191" t="s">
        <v>588</v>
      </c>
      <c r="B220" s="193" t="s">
        <v>589</v>
      </c>
      <c r="C220" s="189">
        <v>15</v>
      </c>
      <c r="D220" s="190">
        <v>7</v>
      </c>
      <c r="E220" s="192">
        <v>0.5333</v>
      </c>
      <c r="F220" s="149"/>
      <c r="G220" s="146"/>
      <c r="H220" s="145"/>
      <c r="I220" s="146"/>
      <c r="J220" s="147"/>
      <c r="K220" s="148"/>
      <c r="L220" s="39"/>
      <c r="M220" s="5"/>
      <c r="N220" s="2"/>
      <c r="O220" s="2"/>
      <c r="P220" s="2"/>
      <c r="Q220" s="2"/>
      <c r="R220" s="2"/>
      <c r="S220" s="2"/>
      <c r="T220" s="2"/>
    </row>
    <row r="221" spans="1:20" ht="109.5" customHeight="1" thickBot="1" x14ac:dyDescent="0.4">
      <c r="A221" s="191" t="s">
        <v>590</v>
      </c>
      <c r="B221" s="194" t="s">
        <v>591</v>
      </c>
      <c r="C221" s="189">
        <v>15</v>
      </c>
      <c r="D221" s="190">
        <v>7</v>
      </c>
      <c r="E221" s="192">
        <v>0.5333</v>
      </c>
      <c r="F221" s="149"/>
      <c r="G221" s="146"/>
      <c r="H221" s="145"/>
      <c r="I221" s="146"/>
      <c r="J221"/>
      <c r="K221" s="148"/>
      <c r="L221" s="39"/>
      <c r="M221" s="5"/>
      <c r="N221" s="2"/>
      <c r="O221" s="2"/>
      <c r="P221" s="2"/>
      <c r="Q221" s="2"/>
      <c r="R221" s="2"/>
      <c r="S221" s="2"/>
      <c r="T221" s="2"/>
    </row>
    <row r="222" spans="1:20" ht="57.75" thickBot="1" x14ac:dyDescent="0.4">
      <c r="A222" s="41" t="s">
        <v>0</v>
      </c>
      <c r="B222" s="41" t="s">
        <v>1</v>
      </c>
      <c r="C222" s="41" t="s">
        <v>2</v>
      </c>
      <c r="D222" s="42" t="s">
        <v>3</v>
      </c>
      <c r="E222" s="149" t="s">
        <v>4</v>
      </c>
      <c r="F222" s="42" t="s">
        <v>48</v>
      </c>
      <c r="G222" s="146"/>
      <c r="H222" s="145"/>
      <c r="I222" s="146"/>
      <c r="J222"/>
      <c r="K222" s="148"/>
      <c r="L222" s="39"/>
      <c r="M222" s="5"/>
      <c r="N222" s="2"/>
      <c r="O222" s="2"/>
      <c r="P222" s="2"/>
      <c r="Q222" s="2"/>
      <c r="R222" s="2"/>
      <c r="S222" s="2"/>
      <c r="T222" s="2"/>
    </row>
    <row r="223" spans="1:20" ht="110.25" customHeight="1" thickBot="1" x14ac:dyDescent="0.4">
      <c r="A223" s="191" t="s">
        <v>592</v>
      </c>
      <c r="B223" s="193" t="s">
        <v>593</v>
      </c>
      <c r="C223" s="189">
        <v>15</v>
      </c>
      <c r="D223" s="190">
        <v>7</v>
      </c>
      <c r="E223" s="192">
        <v>0.5333</v>
      </c>
      <c r="F223" s="149"/>
      <c r="G223" s="146"/>
      <c r="H223" s="145"/>
      <c r="I223" s="146"/>
      <c r="J223"/>
      <c r="K223" s="148"/>
      <c r="L223" s="39"/>
      <c r="M223" s="5"/>
      <c r="N223" s="2"/>
      <c r="O223" s="2"/>
      <c r="P223" s="2"/>
      <c r="Q223" s="2"/>
      <c r="R223" s="2"/>
      <c r="S223" s="2"/>
      <c r="T223" s="2"/>
    </row>
    <row r="224" spans="1:20" ht="102" customHeight="1" thickBot="1" x14ac:dyDescent="0.4">
      <c r="A224" s="191" t="s">
        <v>594</v>
      </c>
      <c r="B224" s="193" t="s">
        <v>595</v>
      </c>
      <c r="C224" s="189">
        <v>15</v>
      </c>
      <c r="D224" s="190">
        <v>7</v>
      </c>
      <c r="E224" s="192">
        <v>0.5333</v>
      </c>
      <c r="F224" s="149"/>
      <c r="G224" s="146"/>
      <c r="H224" s="145"/>
      <c r="I224" s="146"/>
      <c r="J224" s="147"/>
      <c r="K224" s="148"/>
      <c r="L224" s="39"/>
      <c r="M224" s="5"/>
      <c r="N224" s="2"/>
      <c r="O224" s="2"/>
      <c r="P224" s="2"/>
      <c r="Q224" s="2"/>
      <c r="R224" s="2"/>
      <c r="S224" s="2"/>
      <c r="T224" s="2"/>
    </row>
    <row r="225" spans="1:20" ht="110.25" customHeight="1" thickBot="1" x14ac:dyDescent="0.4">
      <c r="A225" s="191" t="s">
        <v>596</v>
      </c>
      <c r="B225" s="193" t="s">
        <v>597</v>
      </c>
      <c r="C225" s="189">
        <v>15</v>
      </c>
      <c r="D225" s="190">
        <v>7</v>
      </c>
      <c r="E225" s="192">
        <v>0.5333</v>
      </c>
      <c r="F225" s="149"/>
      <c r="G225" s="146"/>
      <c r="H225" s="145"/>
      <c r="I225" s="146"/>
      <c r="J225" s="147"/>
      <c r="K225" s="148"/>
      <c r="L225" s="39"/>
      <c r="M225" s="5"/>
      <c r="N225" s="2"/>
      <c r="O225" s="2"/>
      <c r="P225" s="2"/>
      <c r="Q225" s="2"/>
      <c r="R225" s="2"/>
      <c r="S225" s="2"/>
      <c r="T225" s="2"/>
    </row>
    <row r="226" spans="1:20" ht="110.25" customHeight="1" thickBot="1" x14ac:dyDescent="0.4">
      <c r="A226" s="191" t="s">
        <v>598</v>
      </c>
      <c r="B226" s="193" t="s">
        <v>599</v>
      </c>
      <c r="C226" s="189">
        <v>15</v>
      </c>
      <c r="D226" s="190">
        <v>7</v>
      </c>
      <c r="E226" s="192">
        <v>0.5333</v>
      </c>
      <c r="F226" s="149"/>
      <c r="G226" s="146"/>
      <c r="H226" s="145"/>
      <c r="I226"/>
      <c r="J226" s="147"/>
      <c r="K226" s="148"/>
      <c r="L226" s="39"/>
      <c r="M226" s="5"/>
      <c r="N226" s="2"/>
      <c r="O226" s="2"/>
      <c r="P226" s="2"/>
      <c r="Q226" s="2"/>
      <c r="R226" s="2"/>
      <c r="S226" s="2"/>
      <c r="T226" s="2"/>
    </row>
    <row r="227" spans="1:20" ht="110.25" customHeight="1" thickBot="1" x14ac:dyDescent="0.4">
      <c r="A227" s="191" t="s">
        <v>600</v>
      </c>
      <c r="B227" s="193" t="s">
        <v>601</v>
      </c>
      <c r="C227" s="189">
        <v>15</v>
      </c>
      <c r="D227" s="190">
        <v>7</v>
      </c>
      <c r="E227" s="192">
        <v>0.5333</v>
      </c>
      <c r="F227" s="149"/>
      <c r="G227" s="146"/>
      <c r="H227" s="145"/>
      <c r="I227" s="146"/>
      <c r="J227" s="147"/>
      <c r="K227" s="148"/>
      <c r="L227" s="39"/>
      <c r="M227" s="5"/>
      <c r="N227" s="2"/>
      <c r="O227" s="2"/>
      <c r="P227" s="2"/>
      <c r="Q227" s="2"/>
      <c r="R227" s="2"/>
      <c r="S227" s="2"/>
      <c r="T227" s="2"/>
    </row>
    <row r="228" spans="1:20" ht="110.25" customHeight="1" thickBot="1" x14ac:dyDescent="0.4">
      <c r="A228" s="191" t="s">
        <v>602</v>
      </c>
      <c r="B228" s="193" t="s">
        <v>603</v>
      </c>
      <c r="C228" s="189">
        <v>15</v>
      </c>
      <c r="D228" s="190">
        <v>7</v>
      </c>
      <c r="E228" s="192">
        <v>0.5333</v>
      </c>
      <c r="F228" s="42"/>
      <c r="G228" s="146"/>
      <c r="H228" s="145"/>
      <c r="I228" s="146"/>
      <c r="J228" s="147"/>
      <c r="K228" s="148"/>
      <c r="L228" s="39"/>
      <c r="M228" s="5"/>
      <c r="N228" s="2"/>
      <c r="O228" s="2"/>
      <c r="P228" s="2"/>
      <c r="Q228" s="2"/>
      <c r="R228" s="2"/>
      <c r="S228" s="2"/>
      <c r="T228" s="2"/>
    </row>
    <row r="229" spans="1:20" ht="109.5" customHeight="1" thickBot="1" x14ac:dyDescent="0.4">
      <c r="A229" s="191" t="s">
        <v>604</v>
      </c>
      <c r="B229" s="193" t="s">
        <v>605</v>
      </c>
      <c r="C229" s="189">
        <v>4.34</v>
      </c>
      <c r="D229" s="190">
        <v>1.1499999999999999</v>
      </c>
      <c r="E229" s="192">
        <v>0.73499999999999999</v>
      </c>
      <c r="F229" s="149"/>
      <c r="G229" s="146"/>
      <c r="H229" s="145"/>
      <c r="I229" s="146"/>
      <c r="J229" s="147"/>
      <c r="K229" s="148"/>
      <c r="L229" s="39"/>
      <c r="M229" s="5"/>
      <c r="N229" s="2"/>
      <c r="O229" s="2"/>
      <c r="P229" s="2"/>
      <c r="Q229" s="2"/>
      <c r="R229" s="2"/>
      <c r="S229" s="2"/>
      <c r="T229" s="2"/>
    </row>
    <row r="230" spans="1:20" ht="109.5" customHeight="1" thickBot="1" x14ac:dyDescent="0.4">
      <c r="A230" s="191" t="s">
        <v>332</v>
      </c>
      <c r="B230" s="193" t="s">
        <v>606</v>
      </c>
      <c r="C230" s="189">
        <v>14.09</v>
      </c>
      <c r="D230" s="190">
        <v>8.35</v>
      </c>
      <c r="E230" s="192">
        <v>0.40739999999999998</v>
      </c>
      <c r="F230" s="149"/>
      <c r="G230" s="146"/>
      <c r="H230" s="145"/>
      <c r="I230" s="146"/>
      <c r="J230" s="147"/>
      <c r="K230" s="148"/>
      <c r="L230" s="39"/>
      <c r="M230" s="5"/>
      <c r="N230" s="2"/>
      <c r="O230" s="2"/>
      <c r="P230" s="2"/>
      <c r="Q230" s="2"/>
      <c r="R230" s="2"/>
      <c r="S230" s="2"/>
      <c r="T230" s="2"/>
    </row>
    <row r="231" spans="1:20" ht="120" customHeight="1" thickBot="1" x14ac:dyDescent="0.4">
      <c r="A231" s="191" t="s">
        <v>330</v>
      </c>
      <c r="B231" s="193" t="s">
        <v>607</v>
      </c>
      <c r="C231" s="189">
        <v>14.09</v>
      </c>
      <c r="D231" s="190">
        <v>8.4499999999999993</v>
      </c>
      <c r="E231" s="192">
        <v>0.40029999999999999</v>
      </c>
      <c r="F231" s="149"/>
      <c r="G231" s="146"/>
      <c r="H231" s="145"/>
      <c r="I231" s="146"/>
      <c r="J231" s="147"/>
      <c r="K231" s="148"/>
      <c r="L231" s="39"/>
      <c r="M231" s="5"/>
      <c r="N231" s="2"/>
      <c r="O231" s="2"/>
      <c r="P231" s="2"/>
      <c r="Q231" s="2"/>
      <c r="R231" s="2"/>
      <c r="S231" s="2"/>
      <c r="T231" s="2"/>
    </row>
    <row r="232" spans="1:20" ht="109.5" customHeight="1" thickBot="1" x14ac:dyDescent="0.4">
      <c r="A232" s="191" t="s">
        <v>338</v>
      </c>
      <c r="B232" s="193" t="s">
        <v>608</v>
      </c>
      <c r="C232" s="189">
        <v>12.09</v>
      </c>
      <c r="D232" s="190">
        <v>7.07</v>
      </c>
      <c r="E232" s="192">
        <v>0.41520000000000001</v>
      </c>
      <c r="F232" s="149"/>
      <c r="G232" s="146"/>
      <c r="H232" s="145"/>
      <c r="I232" s="146"/>
      <c r="J232" s="147"/>
      <c r="K232" s="148"/>
      <c r="L232" s="39"/>
      <c r="M232" s="5"/>
      <c r="N232" s="2"/>
      <c r="O232" s="2"/>
      <c r="P232" s="2"/>
      <c r="Q232" s="2"/>
      <c r="R232" s="2"/>
      <c r="S232" s="2"/>
      <c r="T232" s="2"/>
    </row>
    <row r="233" spans="1:20" ht="109.5" customHeight="1" thickBot="1" x14ac:dyDescent="0.4">
      <c r="A233" s="191" t="s">
        <v>370</v>
      </c>
      <c r="B233" s="193" t="s">
        <v>364</v>
      </c>
      <c r="C233" s="189">
        <v>16.309999999999999</v>
      </c>
      <c r="D233" s="190">
        <v>9.52</v>
      </c>
      <c r="E233" s="192">
        <v>0.4163</v>
      </c>
      <c r="F233" s="149"/>
      <c r="G233" s="146"/>
      <c r="H233" s="145"/>
      <c r="I233" s="146"/>
      <c r="J233" s="147"/>
      <c r="K233" s="148"/>
      <c r="L233" s="39"/>
      <c r="M233" s="5"/>
      <c r="N233" s="2"/>
      <c r="O233" s="2"/>
      <c r="P233" s="2"/>
      <c r="Q233" s="2"/>
      <c r="R233" s="2"/>
      <c r="S233" s="2"/>
      <c r="T233" s="2"/>
    </row>
    <row r="234" spans="1:20" ht="109.5" customHeight="1" thickBot="1" x14ac:dyDescent="0.4">
      <c r="A234" s="191" t="s">
        <v>609</v>
      </c>
      <c r="B234" s="193" t="s">
        <v>610</v>
      </c>
      <c r="C234" s="189">
        <v>9.26</v>
      </c>
      <c r="D234" s="190">
        <v>6.62</v>
      </c>
      <c r="E234" s="192">
        <v>0.28510000000000002</v>
      </c>
      <c r="F234" s="42"/>
      <c r="G234" s="146"/>
      <c r="H234" s="145"/>
      <c r="I234" s="146"/>
      <c r="J234" s="147"/>
      <c r="K234" s="148"/>
      <c r="L234" s="39"/>
      <c r="M234" s="5"/>
      <c r="N234" s="2"/>
      <c r="O234" s="2"/>
      <c r="P234" s="2"/>
      <c r="Q234" s="2"/>
      <c r="R234" s="2"/>
      <c r="S234" s="2"/>
      <c r="T234" s="2"/>
    </row>
    <row r="235" spans="1:20" ht="109.5" customHeight="1" thickBot="1" x14ac:dyDescent="0.4">
      <c r="A235" s="191" t="s">
        <v>611</v>
      </c>
      <c r="B235" s="193" t="s">
        <v>612</v>
      </c>
      <c r="C235" s="189">
        <v>7.36</v>
      </c>
      <c r="D235" s="190">
        <v>3.2</v>
      </c>
      <c r="E235" s="192">
        <v>0.56520000000000004</v>
      </c>
      <c r="F235" s="149"/>
      <c r="G235" s="146"/>
      <c r="H235" s="145"/>
      <c r="I235" s="146"/>
      <c r="J235" s="147"/>
      <c r="K235" s="148"/>
      <c r="L235" s="39"/>
      <c r="M235" s="5"/>
      <c r="N235" s="2"/>
      <c r="O235" s="2"/>
      <c r="P235" s="2"/>
      <c r="Q235" s="2"/>
      <c r="R235" s="2"/>
      <c r="S235" s="2"/>
      <c r="T235" s="2"/>
    </row>
    <row r="236" spans="1:20" ht="109.5" customHeight="1" thickBot="1" x14ac:dyDescent="0.4">
      <c r="A236" s="191" t="s">
        <v>348</v>
      </c>
      <c r="B236" s="45" t="s">
        <v>613</v>
      </c>
      <c r="C236" s="189">
        <v>8.06</v>
      </c>
      <c r="D236" s="190">
        <v>3.75</v>
      </c>
      <c r="E236" s="192">
        <v>0.53469999999999995</v>
      </c>
      <c r="F236" s="149"/>
      <c r="G236" s="146"/>
      <c r="H236" s="145"/>
      <c r="I236" s="146"/>
      <c r="J236" s="147"/>
      <c r="K236" s="148"/>
      <c r="L236" s="39"/>
      <c r="M236" s="5"/>
      <c r="N236" s="2"/>
      <c r="O236" s="2"/>
      <c r="P236" s="2"/>
      <c r="Q236" s="2"/>
      <c r="R236" s="2"/>
      <c r="S236" s="2"/>
      <c r="T236" s="2"/>
    </row>
    <row r="237" spans="1:20" ht="57.75" thickBot="1" x14ac:dyDescent="0.4">
      <c r="A237" s="41" t="s">
        <v>0</v>
      </c>
      <c r="B237" s="41" t="s">
        <v>1</v>
      </c>
      <c r="C237" s="41" t="s">
        <v>2</v>
      </c>
      <c r="D237" s="42" t="s">
        <v>3</v>
      </c>
      <c r="E237" s="149" t="s">
        <v>4</v>
      </c>
      <c r="F237" s="42" t="s">
        <v>48</v>
      </c>
      <c r="G237" s="146"/>
      <c r="H237" s="145"/>
      <c r="I237" s="146"/>
      <c r="J237" s="147"/>
      <c r="K237" s="148"/>
      <c r="L237" s="39"/>
      <c r="M237" s="5"/>
      <c r="N237" s="2"/>
      <c r="O237" s="2"/>
      <c r="P237" s="2"/>
      <c r="Q237" s="2"/>
      <c r="R237" s="2"/>
      <c r="S237" s="2"/>
      <c r="T237" s="2"/>
    </row>
    <row r="238" spans="1:20" ht="109.5" customHeight="1" thickBot="1" x14ac:dyDescent="0.4">
      <c r="A238" s="191" t="s">
        <v>614</v>
      </c>
      <c r="B238" s="45" t="s">
        <v>615</v>
      </c>
      <c r="C238" s="189">
        <v>10.27</v>
      </c>
      <c r="D238" s="190">
        <v>5.4</v>
      </c>
      <c r="E238" s="192">
        <v>0.47420000000000001</v>
      </c>
      <c r="F238" s="149"/>
      <c r="G238" s="146"/>
      <c r="H238" s="145"/>
      <c r="I238" s="146"/>
      <c r="J238" s="147"/>
      <c r="K238" s="148"/>
      <c r="L238" s="39"/>
      <c r="M238" s="5"/>
      <c r="N238" s="2"/>
      <c r="O238" s="2"/>
      <c r="P238" s="2"/>
      <c r="Q238" s="2"/>
      <c r="R238" s="2"/>
      <c r="S238" s="2"/>
      <c r="T238" s="2"/>
    </row>
    <row r="239" spans="1:20" ht="102" customHeight="1" thickBot="1" x14ac:dyDescent="0.4">
      <c r="A239" s="191" t="s">
        <v>343</v>
      </c>
      <c r="B239" s="45" t="s">
        <v>616</v>
      </c>
      <c r="C239" s="189">
        <v>9.91</v>
      </c>
      <c r="D239" s="190">
        <v>5.2</v>
      </c>
      <c r="E239" s="192">
        <v>0.4753</v>
      </c>
      <c r="F239" s="149"/>
      <c r="G239" s="146"/>
      <c r="H239" s="145"/>
      <c r="I239" s="146"/>
      <c r="J239" s="147"/>
      <c r="K239" s="148"/>
      <c r="L239" s="39"/>
      <c r="M239" s="5"/>
      <c r="N239" s="2"/>
      <c r="O239" s="2"/>
      <c r="P239" s="2"/>
      <c r="Q239" s="2"/>
      <c r="R239" s="2"/>
      <c r="S239" s="2"/>
      <c r="T239" s="2"/>
    </row>
    <row r="240" spans="1:20" ht="109.5" customHeight="1" thickBot="1" x14ac:dyDescent="0.4">
      <c r="A240" s="191" t="s">
        <v>347</v>
      </c>
      <c r="B240" s="45" t="s">
        <v>617</v>
      </c>
      <c r="C240" s="189">
        <v>10.91</v>
      </c>
      <c r="D240" s="190">
        <v>6.4</v>
      </c>
      <c r="E240" s="192">
        <v>0.41339999999999999</v>
      </c>
      <c r="F240" s="149"/>
      <c r="G240" s="146"/>
      <c r="H240" s="145"/>
      <c r="I240" s="146"/>
      <c r="J240" s="147"/>
      <c r="K240" s="148"/>
      <c r="L240" s="39"/>
      <c r="M240" s="5"/>
      <c r="N240" s="2"/>
      <c r="O240" s="2"/>
      <c r="P240" s="2"/>
      <c r="Q240" s="2"/>
      <c r="R240" s="2"/>
      <c r="S240" s="2"/>
      <c r="T240" s="2"/>
    </row>
    <row r="241" spans="1:20" ht="119.25" customHeight="1" thickBot="1" x14ac:dyDescent="0.4">
      <c r="A241" s="191" t="s">
        <v>618</v>
      </c>
      <c r="B241" s="194" t="s">
        <v>619</v>
      </c>
      <c r="C241" s="189">
        <v>4.51</v>
      </c>
      <c r="D241" s="190">
        <v>0.48</v>
      </c>
      <c r="E241" s="192">
        <v>0.89359999999999995</v>
      </c>
      <c r="F241" s="149"/>
      <c r="G241" s="146"/>
      <c r="H241" s="145"/>
      <c r="I241" s="146"/>
      <c r="J241" s="147"/>
      <c r="K241" s="148"/>
      <c r="L241" s="39"/>
      <c r="M241" s="5"/>
      <c r="N241" s="2"/>
      <c r="O241" s="2"/>
      <c r="P241" s="2"/>
      <c r="Q241" s="2"/>
      <c r="R241" s="2"/>
      <c r="S241" s="2"/>
      <c r="T241" s="2"/>
    </row>
    <row r="242" spans="1:20" ht="109.5" customHeight="1" thickBot="1" x14ac:dyDescent="0.4">
      <c r="A242" s="191" t="s">
        <v>620</v>
      </c>
      <c r="B242" s="193" t="s">
        <v>621</v>
      </c>
      <c r="C242" s="189">
        <v>3.26</v>
      </c>
      <c r="D242" s="190">
        <v>0.70000000000000007</v>
      </c>
      <c r="E242" s="192">
        <v>0.7853</v>
      </c>
      <c r="F242" s="149"/>
      <c r="G242" s="146"/>
      <c r="H242" s="145"/>
      <c r="I242" s="146"/>
      <c r="J242" s="147"/>
      <c r="K242" s="148"/>
      <c r="L242" s="39"/>
      <c r="M242" s="5"/>
      <c r="N242" s="2"/>
      <c r="O242" s="2"/>
      <c r="P242" s="2"/>
      <c r="Q242" s="2"/>
      <c r="R242" s="2"/>
      <c r="S242" s="2"/>
      <c r="T242" s="2"/>
    </row>
    <row r="243" spans="1:20" ht="109.5" customHeight="1" thickBot="1" x14ac:dyDescent="0.4">
      <c r="A243" s="191" t="s">
        <v>622</v>
      </c>
      <c r="B243" s="193" t="s">
        <v>623</v>
      </c>
      <c r="C243" s="189">
        <v>29.91</v>
      </c>
      <c r="D243" s="190">
        <v>11.2</v>
      </c>
      <c r="E243" s="192">
        <v>0.62549999999999994</v>
      </c>
      <c r="F243" s="149"/>
      <c r="G243" s="146"/>
      <c r="H243" s="145"/>
      <c r="I243"/>
      <c r="J243" s="147"/>
      <c r="K243" s="148"/>
      <c r="L243" s="39"/>
      <c r="M243" s="5"/>
      <c r="N243" s="2"/>
      <c r="O243" s="2"/>
      <c r="P243" s="2"/>
      <c r="Q243" s="2"/>
      <c r="R243" s="2"/>
      <c r="S243" s="2"/>
      <c r="T243" s="2"/>
    </row>
    <row r="244" spans="1:20" ht="109.5" customHeight="1" thickBot="1" x14ac:dyDescent="0.4">
      <c r="A244" s="191" t="s">
        <v>624</v>
      </c>
      <c r="B244" s="193" t="s">
        <v>625</v>
      </c>
      <c r="C244" s="189">
        <v>10.27</v>
      </c>
      <c r="D244" s="190">
        <v>4.8</v>
      </c>
      <c r="E244" s="192">
        <v>0.53259999999999996</v>
      </c>
      <c r="F244" s="42"/>
      <c r="G244" s="146"/>
      <c r="H244" s="145"/>
      <c r="I244" s="146"/>
      <c r="J244" s="147"/>
      <c r="K244" s="148"/>
      <c r="L244" s="39"/>
      <c r="M244" s="5"/>
      <c r="N244" s="2"/>
      <c r="O244" s="2"/>
      <c r="P244" s="2"/>
      <c r="Q244" s="2"/>
      <c r="R244" s="2"/>
      <c r="S244" s="2"/>
      <c r="T244" s="2"/>
    </row>
    <row r="245" spans="1:20" ht="109.5" customHeight="1" thickBot="1" x14ac:dyDescent="0.4">
      <c r="A245" s="191" t="s">
        <v>626</v>
      </c>
      <c r="B245" s="193" t="s">
        <v>627</v>
      </c>
      <c r="C245" s="189">
        <v>9.91</v>
      </c>
      <c r="D245" s="190">
        <v>4.7</v>
      </c>
      <c r="E245" s="192">
        <v>0.52569999999999995</v>
      </c>
      <c r="F245" s="149"/>
      <c r="G245" s="146"/>
      <c r="H245" s="145"/>
      <c r="I245" s="146"/>
      <c r="J245" s="147"/>
      <c r="K245" s="148"/>
      <c r="L245" s="39"/>
      <c r="M245" s="5"/>
      <c r="N245" s="2"/>
      <c r="O245" s="2"/>
      <c r="P245" s="2"/>
      <c r="Q245" s="2"/>
      <c r="R245" s="2"/>
      <c r="S245" s="2"/>
      <c r="T245" s="2"/>
    </row>
    <row r="246" spans="1:20" ht="120.75" customHeight="1" thickBot="1" x14ac:dyDescent="0.4">
      <c r="A246" s="191" t="s">
        <v>628</v>
      </c>
      <c r="B246" s="193" t="s">
        <v>629</v>
      </c>
      <c r="C246" s="189">
        <v>9</v>
      </c>
      <c r="D246" s="190">
        <v>4.0999999999999996</v>
      </c>
      <c r="E246" s="192">
        <v>0.5444</v>
      </c>
      <c r="F246" s="149"/>
      <c r="G246" s="146"/>
      <c r="H246" s="145"/>
      <c r="I246" s="146"/>
      <c r="J246" s="147"/>
      <c r="K246" s="148"/>
      <c r="L246" s="39"/>
      <c r="M246" s="5"/>
      <c r="N246" s="2"/>
      <c r="O246" s="2"/>
      <c r="P246" s="2"/>
      <c r="Q246" s="2"/>
      <c r="R246" s="2"/>
      <c r="S246" s="2"/>
      <c r="T246" s="2"/>
    </row>
    <row r="247" spans="1:20" ht="110.25" customHeight="1" thickBot="1" x14ac:dyDescent="0.4">
      <c r="A247" s="191" t="s">
        <v>630</v>
      </c>
      <c r="B247" s="193" t="s">
        <v>631</v>
      </c>
      <c r="C247" s="189">
        <v>11.73</v>
      </c>
      <c r="D247" s="190">
        <v>5.5</v>
      </c>
      <c r="E247" s="192">
        <v>0.53110000000000002</v>
      </c>
      <c r="F247" s="149"/>
      <c r="G247" s="146"/>
      <c r="H247" s="145"/>
      <c r="I247" s="146"/>
      <c r="J247" s="147"/>
      <c r="K247" s="148"/>
      <c r="L247" s="39"/>
      <c r="M247" s="5"/>
      <c r="N247" s="2"/>
      <c r="O247" s="2"/>
      <c r="P247" s="2"/>
      <c r="Q247" s="2"/>
      <c r="R247" s="2"/>
      <c r="S247" s="2"/>
      <c r="T247" s="2"/>
    </row>
    <row r="248" spans="1:20" ht="107.25" customHeight="1" thickBot="1" x14ac:dyDescent="0.4">
      <c r="A248" s="191" t="s">
        <v>270</v>
      </c>
      <c r="B248" s="193" t="s">
        <v>632</v>
      </c>
      <c r="C248" s="189">
        <v>2.79</v>
      </c>
      <c r="D248" s="190">
        <v>1.05</v>
      </c>
      <c r="E248" s="192">
        <v>0.62370000000000003</v>
      </c>
      <c r="F248" s="149"/>
      <c r="G248" s="146"/>
      <c r="H248" s="145"/>
      <c r="I248" s="146"/>
      <c r="J248" s="147"/>
      <c r="K248" s="148"/>
      <c r="L248" s="39"/>
      <c r="M248" s="5"/>
      <c r="N248" s="2"/>
      <c r="O248" s="2"/>
      <c r="P248" s="2"/>
      <c r="Q248" s="2"/>
      <c r="R248" s="2"/>
      <c r="S248" s="2"/>
      <c r="T248" s="2"/>
    </row>
    <row r="249" spans="1:20" ht="123.75" customHeight="1" thickBot="1" x14ac:dyDescent="0.4">
      <c r="A249" s="191" t="s">
        <v>271</v>
      </c>
      <c r="B249" s="193" t="s">
        <v>633</v>
      </c>
      <c r="C249" s="189">
        <v>4.51</v>
      </c>
      <c r="D249" s="190">
        <v>1.7</v>
      </c>
      <c r="E249" s="192">
        <v>0.62309999999999999</v>
      </c>
      <c r="F249" s="149"/>
      <c r="G249" s="146"/>
      <c r="H249" s="145"/>
      <c r="I249" s="146"/>
      <c r="J249" s="147"/>
      <c r="K249" s="148"/>
      <c r="L249" s="39"/>
      <c r="M249" s="5"/>
      <c r="N249" s="2"/>
      <c r="O249" s="2"/>
      <c r="P249" s="2"/>
      <c r="Q249" s="2"/>
      <c r="R249" s="2"/>
      <c r="S249" s="2"/>
      <c r="T249" s="2"/>
    </row>
    <row r="250" spans="1:20" ht="110.25" customHeight="1" thickBot="1" x14ac:dyDescent="0.4">
      <c r="A250" s="191" t="s">
        <v>367</v>
      </c>
      <c r="B250" s="193" t="s">
        <v>365</v>
      </c>
      <c r="C250" s="189">
        <v>6.36</v>
      </c>
      <c r="D250" s="190">
        <v>1.74</v>
      </c>
      <c r="E250" s="192">
        <v>0.72640000000000005</v>
      </c>
      <c r="F250" s="149"/>
      <c r="G250" s="146"/>
      <c r="H250"/>
      <c r="I250" s="146"/>
      <c r="J250" s="147"/>
      <c r="K250" s="148"/>
      <c r="L250" s="39"/>
      <c r="M250" s="5"/>
      <c r="N250" s="2"/>
      <c r="O250" s="2"/>
      <c r="P250" s="2"/>
      <c r="Q250" s="2"/>
      <c r="R250" s="2"/>
      <c r="S250" s="2"/>
      <c r="T250" s="2"/>
    </row>
    <row r="251" spans="1:20" ht="57.75" thickBot="1" x14ac:dyDescent="0.4">
      <c r="A251" s="41" t="s">
        <v>0</v>
      </c>
      <c r="B251" s="41" t="s">
        <v>1</v>
      </c>
      <c r="C251" s="41" t="s">
        <v>2</v>
      </c>
      <c r="D251" s="42" t="s">
        <v>3</v>
      </c>
      <c r="E251" s="149" t="s">
        <v>4</v>
      </c>
      <c r="F251" s="42" t="s">
        <v>48</v>
      </c>
      <c r="G251" s="146"/>
      <c r="H251"/>
      <c r="I251" s="146"/>
      <c r="J251" s="147"/>
      <c r="K251" s="148"/>
      <c r="L251" s="39"/>
      <c r="M251" s="5"/>
      <c r="N251" s="2"/>
      <c r="O251" s="2"/>
      <c r="P251" s="2"/>
      <c r="Q251" s="2"/>
      <c r="R251" s="2"/>
      <c r="S251" s="2"/>
      <c r="T251" s="2"/>
    </row>
    <row r="252" spans="1:20" ht="123.75" customHeight="1" thickBot="1" x14ac:dyDescent="0.4">
      <c r="A252" s="191" t="s">
        <v>634</v>
      </c>
      <c r="B252" s="193" t="s">
        <v>635</v>
      </c>
      <c r="C252" s="189">
        <v>13.27</v>
      </c>
      <c r="D252" s="190">
        <v>8.1</v>
      </c>
      <c r="E252" s="192">
        <v>0.3896</v>
      </c>
      <c r="F252" s="149"/>
      <c r="G252" s="146"/>
      <c r="H252" s="145"/>
      <c r="I252" s="146"/>
      <c r="J252" s="147"/>
      <c r="K252" s="148"/>
      <c r="L252" s="39"/>
      <c r="M252" s="5"/>
      <c r="N252" s="2"/>
      <c r="O252" s="2"/>
      <c r="P252" s="2"/>
      <c r="Q252" s="2"/>
      <c r="R252" s="2"/>
      <c r="S252" s="2"/>
      <c r="T252" s="2"/>
    </row>
    <row r="253" spans="1:20" ht="123.75" customHeight="1" thickBot="1" x14ac:dyDescent="0.4">
      <c r="A253" s="191" t="s">
        <v>636</v>
      </c>
      <c r="B253" s="193" t="s">
        <v>637</v>
      </c>
      <c r="C253" s="189">
        <v>13.27</v>
      </c>
      <c r="D253" s="190">
        <v>8.1</v>
      </c>
      <c r="E253" s="192">
        <v>0.3896</v>
      </c>
      <c r="F253" s="149"/>
      <c r="G253" s="146"/>
      <c r="H253" s="145"/>
      <c r="I253"/>
      <c r="J253" s="147"/>
      <c r="K253" s="148"/>
      <c r="L253" s="39"/>
      <c r="M253" s="5"/>
      <c r="N253" s="2"/>
      <c r="O253" s="2"/>
      <c r="P253" s="2"/>
      <c r="Q253" s="2"/>
      <c r="R253" s="2"/>
      <c r="S253" s="2"/>
      <c r="T253" s="2"/>
    </row>
    <row r="254" spans="1:20" ht="114" customHeight="1" thickBot="1" x14ac:dyDescent="0.4">
      <c r="A254" s="191" t="s">
        <v>638</v>
      </c>
      <c r="B254" s="193" t="s">
        <v>639</v>
      </c>
      <c r="C254" s="189">
        <v>3.71</v>
      </c>
      <c r="D254" s="190">
        <v>2.5499999999999998</v>
      </c>
      <c r="E254" s="192">
        <v>0.31269999999999998</v>
      </c>
      <c r="F254" s="149"/>
      <c r="G254" s="146"/>
      <c r="H254" s="145"/>
      <c r="I254" s="146"/>
      <c r="J254" s="147"/>
      <c r="K254" s="148"/>
      <c r="L254" s="39"/>
      <c r="M254" s="5"/>
      <c r="N254" s="2"/>
      <c r="O254" s="2"/>
      <c r="P254" s="2"/>
      <c r="Q254" s="2"/>
      <c r="R254" s="2"/>
      <c r="S254" s="2"/>
      <c r="T254" s="2"/>
    </row>
    <row r="255" spans="1:20" ht="123.75" customHeight="1" thickBot="1" x14ac:dyDescent="0.4">
      <c r="A255" s="191" t="s">
        <v>640</v>
      </c>
      <c r="B255" s="193" t="s">
        <v>641</v>
      </c>
      <c r="C255" s="189">
        <v>3.71</v>
      </c>
      <c r="D255" s="190">
        <v>2.5499999999999998</v>
      </c>
      <c r="E255" s="192">
        <v>0.31269999999999998</v>
      </c>
      <c r="F255" s="149"/>
      <c r="G255" s="146"/>
      <c r="H255" s="145"/>
      <c r="I255" s="146"/>
      <c r="J255" s="147"/>
      <c r="K255" s="148"/>
      <c r="L255" s="39"/>
      <c r="M255" s="5"/>
      <c r="N255" s="2"/>
      <c r="O255" s="2"/>
      <c r="P255" s="2"/>
      <c r="Q255" s="2"/>
      <c r="R255" s="2"/>
      <c r="S255" s="2"/>
      <c r="T255" s="2"/>
    </row>
    <row r="256" spans="1:20" ht="113.25" customHeight="1" thickBot="1" x14ac:dyDescent="0.4">
      <c r="A256" s="191" t="s">
        <v>642</v>
      </c>
      <c r="B256" s="193" t="s">
        <v>643</v>
      </c>
      <c r="C256" s="189">
        <v>4.51</v>
      </c>
      <c r="D256" s="190">
        <v>2.2999999999999998</v>
      </c>
      <c r="E256" s="192">
        <v>0.49</v>
      </c>
      <c r="F256" s="149"/>
      <c r="G256" s="146"/>
      <c r="H256" s="145"/>
      <c r="I256" s="146"/>
      <c r="J256" s="147"/>
      <c r="K256" s="148"/>
      <c r="L256" s="39"/>
      <c r="M256" s="5"/>
      <c r="N256" s="2"/>
      <c r="O256" s="2"/>
      <c r="P256" s="2"/>
      <c r="Q256" s="2"/>
      <c r="R256" s="2"/>
      <c r="S256" s="2"/>
      <c r="T256" s="2"/>
    </row>
    <row r="257" spans="1:23" ht="104.25" customHeight="1" thickBot="1" x14ac:dyDescent="0.4">
      <c r="A257" s="191" t="s">
        <v>237</v>
      </c>
      <c r="B257" s="193" t="s">
        <v>644</v>
      </c>
      <c r="C257" s="189">
        <v>4.51</v>
      </c>
      <c r="D257" s="190">
        <v>2</v>
      </c>
      <c r="E257" s="192">
        <v>0.55649999999999999</v>
      </c>
      <c r="F257" s="149"/>
      <c r="G257" s="146"/>
      <c r="H257" s="145"/>
      <c r="I257" s="146"/>
      <c r="J257" s="147"/>
      <c r="K257" s="148"/>
      <c r="L257" s="39"/>
      <c r="M257" s="5"/>
      <c r="N257" s="2"/>
      <c r="O257" s="2"/>
      <c r="P257" s="2"/>
      <c r="Q257" s="2"/>
      <c r="R257" s="2"/>
      <c r="S257" s="2"/>
      <c r="T257" s="2"/>
    </row>
    <row r="258" spans="1:23" ht="104.25" customHeight="1" thickBot="1" x14ac:dyDescent="0.4">
      <c r="A258" s="191" t="s">
        <v>645</v>
      </c>
      <c r="B258" s="193" t="s">
        <v>646</v>
      </c>
      <c r="C258" s="189">
        <v>5.08</v>
      </c>
      <c r="D258" s="190">
        <v>2.54</v>
      </c>
      <c r="E258" s="192">
        <v>0.5</v>
      </c>
      <c r="F258" s="149"/>
      <c r="G258" s="146"/>
      <c r="H258"/>
      <c r="I258" s="146"/>
      <c r="J258" s="147"/>
      <c r="K258" s="148"/>
      <c r="L258" s="39"/>
      <c r="M258" s="5"/>
      <c r="N258" s="2"/>
      <c r="O258" s="2"/>
      <c r="P258" s="2"/>
      <c r="Q258" s="2"/>
      <c r="R258" s="2"/>
      <c r="S258" s="2"/>
      <c r="T258" s="2"/>
    </row>
    <row r="259" spans="1:23" ht="104.25" customHeight="1" thickBot="1" x14ac:dyDescent="0.4">
      <c r="A259" s="191" t="s">
        <v>647</v>
      </c>
      <c r="B259" s="193" t="s">
        <v>648</v>
      </c>
      <c r="C259" s="189">
        <v>5.82</v>
      </c>
      <c r="D259" s="190">
        <v>2.69</v>
      </c>
      <c r="E259" s="192">
        <v>0.53779999999999994</v>
      </c>
      <c r="F259" s="149"/>
      <c r="G259" s="146"/>
      <c r="H259" s="145"/>
      <c r="I259" s="146"/>
      <c r="J259" s="147"/>
      <c r="K259" s="148"/>
      <c r="L259" s="39"/>
      <c r="M259" s="5"/>
      <c r="N259" s="2"/>
      <c r="O259" s="2"/>
      <c r="P259" s="2"/>
      <c r="Q259" s="2"/>
      <c r="R259" s="2"/>
      <c r="S259" s="2"/>
      <c r="T259" s="2"/>
    </row>
    <row r="260" spans="1:23" ht="104.25" customHeight="1" thickBot="1" x14ac:dyDescent="0.4">
      <c r="A260" s="191" t="s">
        <v>649</v>
      </c>
      <c r="B260" s="193" t="s">
        <v>650</v>
      </c>
      <c r="C260" s="189">
        <v>7.3</v>
      </c>
      <c r="D260" s="190">
        <v>3.24</v>
      </c>
      <c r="E260" s="192">
        <v>0.55620000000000003</v>
      </c>
      <c r="F260" s="149"/>
      <c r="G260" s="146"/>
      <c r="H260" s="145"/>
      <c r="I260" s="146"/>
      <c r="J260" s="147"/>
      <c r="K260" s="148"/>
      <c r="L260" s="39"/>
      <c r="M260" s="5"/>
      <c r="N260" s="2"/>
      <c r="O260" s="2"/>
      <c r="P260" s="2"/>
      <c r="Q260" s="2"/>
      <c r="R260" s="2"/>
      <c r="S260" s="2"/>
      <c r="T260" s="2"/>
    </row>
    <row r="261" spans="1:23" ht="104.25" customHeight="1" thickBot="1" x14ac:dyDescent="0.4">
      <c r="A261" s="191" t="s">
        <v>327</v>
      </c>
      <c r="B261" s="193" t="s">
        <v>651</v>
      </c>
      <c r="C261" s="189">
        <v>5.82</v>
      </c>
      <c r="D261" s="190">
        <v>2.35</v>
      </c>
      <c r="E261" s="192">
        <v>0.59619999999999995</v>
      </c>
      <c r="F261" s="149"/>
      <c r="G261" s="146"/>
      <c r="H261" s="145"/>
      <c r="I261" s="146"/>
      <c r="J261" s="147"/>
      <c r="K261" s="148"/>
      <c r="L261" s="39"/>
      <c r="M261" s="5"/>
      <c r="N261" s="2"/>
      <c r="O261" s="2"/>
      <c r="P261" s="2"/>
      <c r="Q261" s="2"/>
      <c r="R261" s="2"/>
      <c r="S261" s="2"/>
      <c r="T261" s="2"/>
    </row>
    <row r="262" spans="1:23" ht="120" customHeight="1" thickBot="1" x14ac:dyDescent="0.4">
      <c r="A262" s="191" t="s">
        <v>652</v>
      </c>
      <c r="B262" s="193" t="s">
        <v>653</v>
      </c>
      <c r="C262" s="189">
        <v>52.73</v>
      </c>
      <c r="D262" s="190">
        <v>30.29</v>
      </c>
      <c r="E262" s="192">
        <v>0.42559999999999998</v>
      </c>
      <c r="F262" s="149"/>
      <c r="G262" s="146"/>
      <c r="H262" s="145"/>
      <c r="I262" s="146"/>
      <c r="J262" s="147"/>
      <c r="K262" s="148"/>
      <c r="L262" s="39"/>
      <c r="M262" s="5"/>
      <c r="N262" s="2"/>
      <c r="O262" s="2"/>
      <c r="P262" s="2"/>
      <c r="Q262" s="2"/>
      <c r="R262" s="2"/>
      <c r="S262" s="2"/>
      <c r="T262" s="2"/>
    </row>
    <row r="263" spans="1:23" ht="120" customHeight="1" thickBot="1" x14ac:dyDescent="0.55000000000000004">
      <c r="A263" s="191" t="s">
        <v>654</v>
      </c>
      <c r="B263" s="193" t="s">
        <v>655</v>
      </c>
      <c r="C263" s="189">
        <v>81.819999999999993</v>
      </c>
      <c r="D263" s="190">
        <v>47</v>
      </c>
      <c r="E263" s="192">
        <v>0.42559999999999998</v>
      </c>
      <c r="F263" s="149"/>
      <c r="G263" s="152"/>
      <c r="H263" s="151"/>
      <c r="I263" s="153"/>
      <c r="J263" s="151"/>
      <c r="K263" s="141"/>
      <c r="L263" s="5"/>
      <c r="M263" s="5"/>
      <c r="N263" s="2"/>
      <c r="O263" s="2"/>
      <c r="P263" s="2"/>
      <c r="Q263" s="2"/>
      <c r="R263" s="2"/>
      <c r="S263" s="2"/>
      <c r="T263" s="2"/>
    </row>
    <row r="264" spans="1:23" ht="117" customHeight="1" thickBot="1" x14ac:dyDescent="0.55000000000000004">
      <c r="A264" s="191" t="s">
        <v>369</v>
      </c>
      <c r="B264" s="193" t="s">
        <v>368</v>
      </c>
      <c r="C264" s="189">
        <v>9</v>
      </c>
      <c r="D264" s="190">
        <v>6.08</v>
      </c>
      <c r="E264" s="192">
        <v>0.32440000000000002</v>
      </c>
      <c r="F264" s="149"/>
      <c r="G264" s="152"/>
      <c r="H264" s="151"/>
      <c r="I264" s="153"/>
      <c r="J264" s="151"/>
      <c r="K264" s="141"/>
      <c r="L264" s="5"/>
      <c r="M264" s="5"/>
      <c r="N264" s="2"/>
      <c r="O264" s="2"/>
      <c r="P264" s="2"/>
      <c r="Q264" s="2"/>
      <c r="R264" s="2"/>
      <c r="S264" s="2"/>
      <c r="T264" s="2"/>
    </row>
    <row r="265" spans="1:23" ht="117" customHeight="1" thickBot="1" x14ac:dyDescent="0.55000000000000004">
      <c r="A265" s="191" t="s">
        <v>318</v>
      </c>
      <c r="B265" s="193" t="s">
        <v>656</v>
      </c>
      <c r="C265" s="189">
        <v>13.55</v>
      </c>
      <c r="D265" s="190">
        <v>5.38</v>
      </c>
      <c r="E265" s="192">
        <v>0.60299999999999998</v>
      </c>
      <c r="F265" s="149"/>
      <c r="G265" s="152"/>
      <c r="H265"/>
      <c r="I265" s="153"/>
      <c r="J265" s="151"/>
      <c r="K265" s="141"/>
      <c r="L265" s="5"/>
      <c r="M265" s="5"/>
      <c r="N265" s="2"/>
      <c r="O265" s="2"/>
      <c r="P265" s="2"/>
      <c r="Q265" s="2"/>
      <c r="R265" s="2"/>
      <c r="S265" s="2"/>
      <c r="T265" s="2"/>
    </row>
    <row r="266" spans="1:23" ht="57.75" thickBot="1" x14ac:dyDescent="0.55000000000000004">
      <c r="A266" s="41" t="s">
        <v>0</v>
      </c>
      <c r="B266" s="41" t="s">
        <v>1</v>
      </c>
      <c r="C266" s="41" t="s">
        <v>2</v>
      </c>
      <c r="D266" s="42" t="s">
        <v>3</v>
      </c>
      <c r="E266" s="149" t="s">
        <v>4</v>
      </c>
      <c r="F266" s="42" t="s">
        <v>48</v>
      </c>
      <c r="G266" s="152"/>
      <c r="H266"/>
      <c r="I266" s="153"/>
      <c r="J266" s="151"/>
      <c r="K266" s="141"/>
      <c r="L266" s="5"/>
      <c r="M266" s="5"/>
      <c r="N266" s="2"/>
      <c r="O266" s="2"/>
      <c r="P266" s="2"/>
      <c r="Q266" s="2"/>
      <c r="R266" s="2"/>
      <c r="S266" s="2"/>
      <c r="T266" s="2"/>
    </row>
    <row r="267" spans="1:23" ht="117" customHeight="1" thickBot="1" x14ac:dyDescent="0.55000000000000004">
      <c r="A267" s="191" t="s">
        <v>336</v>
      </c>
      <c r="B267" s="193" t="s">
        <v>657</v>
      </c>
      <c r="C267" s="189">
        <v>13.91</v>
      </c>
      <c r="D267" s="190">
        <v>5.8</v>
      </c>
      <c r="E267" s="192">
        <v>0.58299999999999996</v>
      </c>
      <c r="F267" s="149"/>
      <c r="G267" s="152"/>
      <c r="H267" s="151"/>
      <c r="I267" s="153"/>
      <c r="J267" s="151"/>
      <c r="K267" s="141"/>
      <c r="L267" s="5"/>
      <c r="M267" s="5"/>
      <c r="N267" s="2"/>
      <c r="O267" s="2"/>
      <c r="P267" s="2"/>
      <c r="Q267" s="2"/>
      <c r="R267" s="2"/>
      <c r="S267" s="2"/>
      <c r="T267" s="2"/>
      <c r="W267"/>
    </row>
    <row r="268" spans="1:23" ht="117" customHeight="1" thickBot="1" x14ac:dyDescent="0.55000000000000004">
      <c r="A268" s="191" t="s">
        <v>283</v>
      </c>
      <c r="B268" s="193" t="s">
        <v>658</v>
      </c>
      <c r="C268" s="189">
        <v>9.82</v>
      </c>
      <c r="D268" s="190">
        <v>6.53</v>
      </c>
      <c r="E268" s="192">
        <v>0.33500000000000002</v>
      </c>
      <c r="F268" s="149"/>
      <c r="G268" s="152"/>
      <c r="H268" s="151"/>
      <c r="I268" s="153"/>
      <c r="J268" s="151"/>
      <c r="K268" s="141"/>
      <c r="L268" s="5"/>
      <c r="M268" s="5"/>
      <c r="N268" s="2"/>
      <c r="O268" s="2"/>
      <c r="P268" s="2"/>
      <c r="Q268" s="2"/>
      <c r="R268" s="2"/>
      <c r="S268" s="2"/>
      <c r="T268" s="2"/>
    </row>
    <row r="269" spans="1:23" ht="112.5" customHeight="1" thickBot="1" x14ac:dyDescent="0.55000000000000004">
      <c r="A269" s="191" t="s">
        <v>320</v>
      </c>
      <c r="B269" s="193" t="s">
        <v>659</v>
      </c>
      <c r="C269" s="189">
        <v>20.82</v>
      </c>
      <c r="D269" s="190">
        <v>11.44</v>
      </c>
      <c r="E269" s="192">
        <v>0.45050000000000001</v>
      </c>
      <c r="F269" s="149"/>
      <c r="G269" s="152"/>
      <c r="H269" s="151"/>
      <c r="I269" s="153"/>
      <c r="J269" s="151"/>
      <c r="K269" s="141"/>
      <c r="L269" s="5"/>
      <c r="M269" s="5"/>
      <c r="N269" s="2"/>
      <c r="O269" s="2"/>
      <c r="P269" s="2"/>
      <c r="Q269" s="2"/>
      <c r="R269" s="2"/>
      <c r="S269" s="2"/>
      <c r="T269" s="2"/>
    </row>
    <row r="270" spans="1:23" ht="117" customHeight="1" thickBot="1" x14ac:dyDescent="0.55000000000000004">
      <c r="A270" s="191" t="s">
        <v>660</v>
      </c>
      <c r="B270" s="211" t="s">
        <v>661</v>
      </c>
      <c r="C270" s="189">
        <v>9.0500000000000007</v>
      </c>
      <c r="D270" s="190">
        <v>4.7</v>
      </c>
      <c r="E270" s="192">
        <v>0.48070000000000002</v>
      </c>
      <c r="F270" s="149"/>
      <c r="G270" s="152"/>
      <c r="H270" s="151"/>
      <c r="I270" s="153"/>
      <c r="J270" s="151"/>
      <c r="K270" s="141"/>
      <c r="L270" s="5"/>
      <c r="M270" s="5"/>
      <c r="N270" s="2"/>
      <c r="O270" s="2"/>
      <c r="P270" s="2"/>
      <c r="Q270" s="2"/>
      <c r="R270" s="2"/>
      <c r="S270" s="2"/>
      <c r="T270" s="2"/>
    </row>
    <row r="271" spans="1:23" ht="104.25" customHeight="1" thickBot="1" x14ac:dyDescent="0.55000000000000004">
      <c r="A271" s="191" t="s">
        <v>662</v>
      </c>
      <c r="B271" s="193" t="s">
        <v>663</v>
      </c>
      <c r="C271" s="189">
        <v>9.75</v>
      </c>
      <c r="D271" s="190">
        <v>4.3499999999999996</v>
      </c>
      <c r="E271" s="192">
        <v>0.55379999999999996</v>
      </c>
      <c r="F271" s="149"/>
      <c r="G271" s="152"/>
      <c r="H271" s="151"/>
      <c r="I271" s="153"/>
      <c r="J271" s="151"/>
      <c r="K271" s="141"/>
      <c r="L271" s="5"/>
      <c r="M271" s="5"/>
      <c r="N271" s="2"/>
      <c r="O271" s="2"/>
      <c r="P271" s="2"/>
      <c r="Q271" s="2"/>
      <c r="R271" s="2"/>
      <c r="S271" s="2"/>
      <c r="T271" s="2"/>
    </row>
    <row r="272" spans="1:23" ht="112.5" customHeight="1" thickBot="1" x14ac:dyDescent="0.55000000000000004">
      <c r="A272" s="191" t="s">
        <v>664</v>
      </c>
      <c r="B272" s="193" t="s">
        <v>665</v>
      </c>
      <c r="C272" s="189">
        <v>22.64</v>
      </c>
      <c r="D272" s="190">
        <v>10.01</v>
      </c>
      <c r="E272" s="192">
        <v>0.55789999999999995</v>
      </c>
      <c r="F272" s="149"/>
      <c r="G272" s="152"/>
      <c r="H272" s="151"/>
      <c r="I272" s="153"/>
      <c r="J272" s="151"/>
      <c r="K272" s="141"/>
      <c r="L272" s="5"/>
      <c r="M272" s="5"/>
      <c r="N272" s="2"/>
      <c r="O272" s="2"/>
      <c r="P272" s="2"/>
      <c r="Q272" s="2"/>
      <c r="R272" s="2"/>
      <c r="S272" s="2"/>
      <c r="T272" s="2"/>
    </row>
    <row r="273" spans="1:20" ht="104.25" customHeight="1" thickBot="1" x14ac:dyDescent="0.55000000000000004">
      <c r="A273" s="191" t="s">
        <v>381</v>
      </c>
      <c r="B273" s="193" t="s">
        <v>371</v>
      </c>
      <c r="C273" s="189">
        <v>9.01</v>
      </c>
      <c r="D273" s="190">
        <v>5.2200000000000006</v>
      </c>
      <c r="E273" s="192">
        <v>0.42059999999999997</v>
      </c>
      <c r="F273" s="149"/>
      <c r="G273" s="152"/>
      <c r="H273" s="151"/>
      <c r="I273" s="153"/>
      <c r="J273" s="151"/>
      <c r="K273" s="141"/>
      <c r="L273" s="5"/>
      <c r="M273" s="5"/>
      <c r="N273" s="2"/>
      <c r="O273" s="2"/>
      <c r="P273" s="2"/>
      <c r="Q273" s="2"/>
      <c r="R273" s="2"/>
      <c r="S273" s="2"/>
      <c r="T273" s="2"/>
    </row>
    <row r="274" spans="1:20" ht="104.25" customHeight="1" thickBot="1" x14ac:dyDescent="0.55000000000000004">
      <c r="A274" s="191" t="s">
        <v>384</v>
      </c>
      <c r="B274" s="193" t="s">
        <v>372</v>
      </c>
      <c r="C274" s="189">
        <v>11.47</v>
      </c>
      <c r="D274" s="190">
        <v>6.91</v>
      </c>
      <c r="E274" s="192">
        <v>0.39760000000000001</v>
      </c>
      <c r="F274" s="149"/>
      <c r="G274" s="152"/>
      <c r="H274" s="151"/>
      <c r="I274" s="153"/>
      <c r="J274" s="151"/>
      <c r="K274" s="141"/>
      <c r="L274" s="5"/>
      <c r="M274" s="5"/>
      <c r="N274" s="2"/>
      <c r="O274" s="2"/>
      <c r="P274" s="2"/>
      <c r="Q274" s="2"/>
      <c r="R274" s="2"/>
      <c r="S274" s="2"/>
      <c r="T274" s="2"/>
    </row>
    <row r="275" spans="1:20" ht="108" customHeight="1" thickBot="1" x14ac:dyDescent="0.55000000000000004">
      <c r="A275" s="191" t="s">
        <v>385</v>
      </c>
      <c r="B275" s="193" t="s">
        <v>373</v>
      </c>
      <c r="C275" s="189">
        <v>8.17</v>
      </c>
      <c r="D275" s="190">
        <v>4.3500000000000005</v>
      </c>
      <c r="E275" s="192">
        <v>0.46760000000000002</v>
      </c>
      <c r="F275" s="149"/>
      <c r="G275" s="152"/>
      <c r="H275" s="151"/>
      <c r="I275" s="153"/>
      <c r="J275" s="151"/>
      <c r="K275" s="141"/>
      <c r="L275" s="5"/>
      <c r="M275" s="5"/>
      <c r="N275" s="2"/>
      <c r="O275" s="2"/>
      <c r="P275" s="2"/>
      <c r="Q275" s="2"/>
      <c r="R275" s="2"/>
      <c r="S275" s="2"/>
      <c r="T275" s="2"/>
    </row>
    <row r="276" spans="1:20" ht="104.25" customHeight="1" thickBot="1" x14ac:dyDescent="0.55000000000000004">
      <c r="A276" s="191" t="s">
        <v>386</v>
      </c>
      <c r="B276" s="193" t="s">
        <v>374</v>
      </c>
      <c r="C276" s="189">
        <v>9.84</v>
      </c>
      <c r="D276" s="190">
        <v>6.9</v>
      </c>
      <c r="E276" s="192">
        <v>0.29880000000000001</v>
      </c>
      <c r="F276" s="149"/>
      <c r="G276" s="152"/>
      <c r="H276" s="151"/>
      <c r="I276" s="153"/>
      <c r="J276" s="151"/>
      <c r="K276" s="141"/>
      <c r="L276" s="5"/>
      <c r="M276" s="5"/>
      <c r="N276" s="2"/>
      <c r="O276" s="2"/>
      <c r="P276" s="2"/>
      <c r="Q276" s="2"/>
      <c r="R276" s="2"/>
      <c r="S276" s="2"/>
      <c r="T276" s="2"/>
    </row>
    <row r="277" spans="1:20" ht="104.25" customHeight="1" thickBot="1" x14ac:dyDescent="0.55000000000000004">
      <c r="A277" s="191" t="s">
        <v>387</v>
      </c>
      <c r="B277" s="193" t="s">
        <v>375</v>
      </c>
      <c r="C277" s="189">
        <v>8.17</v>
      </c>
      <c r="D277" s="190">
        <v>4.8600000000000003</v>
      </c>
      <c r="E277" s="192">
        <v>0.40510000000000002</v>
      </c>
      <c r="F277" s="149"/>
      <c r="G277" s="152"/>
      <c r="H277" s="151"/>
      <c r="I277" s="153"/>
      <c r="J277" s="151"/>
      <c r="K277" s="141"/>
      <c r="L277" s="5"/>
      <c r="M277" s="5"/>
      <c r="N277" s="2"/>
      <c r="O277" s="2"/>
      <c r="P277" s="2"/>
      <c r="Q277" s="2"/>
      <c r="R277" s="2"/>
      <c r="S277" s="2"/>
      <c r="T277" s="2"/>
    </row>
    <row r="278" spans="1:20" ht="104.25" customHeight="1" thickBot="1" x14ac:dyDescent="0.55000000000000004">
      <c r="A278" s="191" t="s">
        <v>388</v>
      </c>
      <c r="B278" s="193" t="s">
        <v>376</v>
      </c>
      <c r="C278" s="189">
        <v>7.5600000000000005</v>
      </c>
      <c r="D278" s="190">
        <v>4.9400000000000004</v>
      </c>
      <c r="E278" s="192">
        <v>0.34660000000000002</v>
      </c>
      <c r="F278" s="149"/>
      <c r="G278" s="152"/>
      <c r="H278" s="151"/>
      <c r="I278" s="153"/>
      <c r="J278" s="151"/>
      <c r="K278" s="141"/>
      <c r="L278" s="5"/>
      <c r="M278" s="5"/>
      <c r="N278" s="2"/>
      <c r="O278" s="2"/>
      <c r="P278" s="2"/>
      <c r="Q278" s="2"/>
      <c r="R278" s="2"/>
      <c r="S278" s="2"/>
      <c r="T278" s="2"/>
    </row>
    <row r="279" spans="1:20" ht="110.25" customHeight="1" thickBot="1" x14ac:dyDescent="0.55000000000000004">
      <c r="A279" s="191" t="s">
        <v>389</v>
      </c>
      <c r="B279" s="193" t="s">
        <v>377</v>
      </c>
      <c r="C279" s="189">
        <v>10.48</v>
      </c>
      <c r="D279" s="190">
        <v>6.48</v>
      </c>
      <c r="E279" s="192">
        <v>0.38169999999999998</v>
      </c>
      <c r="F279" s="149"/>
      <c r="G279" s="152"/>
      <c r="H279" s="151"/>
      <c r="I279" s="153"/>
      <c r="J279" s="151"/>
      <c r="K279" s="141"/>
      <c r="L279" s="5"/>
      <c r="M279" s="5"/>
      <c r="N279" s="2"/>
      <c r="O279" s="2"/>
      <c r="P279" s="2"/>
      <c r="Q279" s="2"/>
      <c r="R279" s="2"/>
      <c r="S279" s="2"/>
      <c r="T279" s="2"/>
    </row>
    <row r="280" spans="1:20" ht="57.75" thickBot="1" x14ac:dyDescent="0.55000000000000004">
      <c r="A280" s="41" t="s">
        <v>0</v>
      </c>
      <c r="B280" s="41" t="s">
        <v>1</v>
      </c>
      <c r="C280" s="41" t="s">
        <v>2</v>
      </c>
      <c r="D280" s="42" t="s">
        <v>3</v>
      </c>
      <c r="E280" s="149" t="s">
        <v>4</v>
      </c>
      <c r="F280" s="42" t="s">
        <v>48</v>
      </c>
      <c r="G280" s="152"/>
      <c r="H280" s="151"/>
      <c r="I280" s="153"/>
      <c r="J280" s="151"/>
      <c r="K280" s="141"/>
      <c r="L280" s="5"/>
      <c r="M280" s="5"/>
      <c r="N280" s="2"/>
      <c r="O280" s="2"/>
      <c r="P280" s="2"/>
      <c r="Q280" s="2"/>
      <c r="R280" s="2"/>
      <c r="S280" s="2"/>
      <c r="T280" s="2"/>
    </row>
    <row r="281" spans="1:20" ht="104.25" customHeight="1" thickBot="1" x14ac:dyDescent="0.55000000000000004">
      <c r="A281" s="191" t="s">
        <v>666</v>
      </c>
      <c r="B281" s="193" t="s">
        <v>667</v>
      </c>
      <c r="C281" s="189">
        <v>20</v>
      </c>
      <c r="D281" s="190">
        <v>7.98</v>
      </c>
      <c r="E281" s="192">
        <v>0.60099999999999998</v>
      </c>
      <c r="F281" s="149"/>
      <c r="G281" s="152"/>
      <c r="H281" s="151"/>
      <c r="I281" s="153"/>
      <c r="J281" s="151"/>
      <c r="K281" s="141"/>
      <c r="L281" s="5"/>
      <c r="M281" s="5"/>
      <c r="N281" s="2"/>
      <c r="O281" s="2"/>
      <c r="P281" s="2"/>
      <c r="Q281" s="2"/>
      <c r="R281" s="2"/>
      <c r="S281" s="2"/>
      <c r="T281" s="2"/>
    </row>
    <row r="282" spans="1:20" ht="104.25" customHeight="1" thickBot="1" x14ac:dyDescent="0.55000000000000004">
      <c r="A282" s="191" t="s">
        <v>668</v>
      </c>
      <c r="B282" s="193" t="s">
        <v>669</v>
      </c>
      <c r="C282" s="189">
        <v>18.18</v>
      </c>
      <c r="D282" s="190">
        <v>7.3000000000000007</v>
      </c>
      <c r="E282" s="192">
        <v>0.59850000000000003</v>
      </c>
      <c r="F282" s="149"/>
      <c r="G282" s="152"/>
      <c r="H282" s="151"/>
      <c r="I282" s="153"/>
      <c r="J282" s="151"/>
      <c r="K282" s="141"/>
      <c r="L282" s="5"/>
      <c r="M282" s="5"/>
      <c r="N282" s="2"/>
      <c r="O282" s="2"/>
      <c r="P282" s="2"/>
      <c r="Q282" s="2"/>
      <c r="R282" s="2"/>
      <c r="S282" s="2"/>
      <c r="T282" s="2"/>
    </row>
    <row r="283" spans="1:20" ht="104.25" customHeight="1" thickBot="1" x14ac:dyDescent="0.55000000000000004">
      <c r="A283" s="191" t="s">
        <v>670</v>
      </c>
      <c r="B283" s="193" t="s">
        <v>671</v>
      </c>
      <c r="C283" s="189">
        <v>13.55</v>
      </c>
      <c r="D283" s="190">
        <v>5.17</v>
      </c>
      <c r="E283" s="192">
        <v>0.61850000000000005</v>
      </c>
      <c r="F283" s="149"/>
      <c r="G283" s="152"/>
      <c r="H283" s="151"/>
      <c r="I283" s="153"/>
      <c r="J283" s="151"/>
      <c r="K283" s="141"/>
      <c r="L283" s="5"/>
      <c r="M283" s="5"/>
      <c r="N283" s="2"/>
      <c r="O283" s="2"/>
      <c r="P283" s="2"/>
      <c r="Q283" s="2"/>
      <c r="R283" s="2"/>
      <c r="S283" s="2"/>
      <c r="T283" s="2"/>
    </row>
    <row r="284" spans="1:20" ht="104.25" customHeight="1" thickBot="1" x14ac:dyDescent="0.55000000000000004">
      <c r="A284" s="191" t="s">
        <v>236</v>
      </c>
      <c r="B284" s="193" t="s">
        <v>672</v>
      </c>
      <c r="C284" s="189">
        <v>17.05</v>
      </c>
      <c r="D284" s="190">
        <v>5.55</v>
      </c>
      <c r="E284" s="192">
        <v>0.67449999999999999</v>
      </c>
      <c r="F284" s="149"/>
      <c r="G284" s="152"/>
      <c r="H284" s="151"/>
      <c r="I284" s="153"/>
      <c r="J284" s="151"/>
      <c r="K284" s="141"/>
      <c r="L284" s="5"/>
      <c r="M284" s="5"/>
      <c r="N284" s="2"/>
      <c r="O284" s="2"/>
      <c r="P284" s="2"/>
      <c r="Q284" s="2"/>
      <c r="R284" s="2"/>
      <c r="S284" s="2"/>
      <c r="T284" s="2"/>
    </row>
    <row r="285" spans="1:20" ht="104.25" customHeight="1" thickBot="1" x14ac:dyDescent="0.55000000000000004">
      <c r="A285" s="191" t="s">
        <v>390</v>
      </c>
      <c r="B285" s="193" t="s">
        <v>378</v>
      </c>
      <c r="C285" s="189">
        <v>10.86</v>
      </c>
      <c r="D285" s="190">
        <v>5.24</v>
      </c>
      <c r="E285" s="192">
        <v>0.51749999999999996</v>
      </c>
      <c r="F285" s="149"/>
      <c r="G285" s="152"/>
      <c r="H285" s="151"/>
      <c r="I285" s="153"/>
      <c r="J285" s="151"/>
      <c r="K285" s="141"/>
      <c r="L285" s="5"/>
      <c r="M285" s="5"/>
      <c r="N285" s="2"/>
      <c r="O285" s="2"/>
      <c r="P285" s="2"/>
      <c r="Q285" s="2"/>
      <c r="R285" s="2"/>
      <c r="S285" s="2"/>
      <c r="T285" s="2"/>
    </row>
    <row r="286" spans="1:20" ht="118.5" customHeight="1" thickBot="1" x14ac:dyDescent="0.55000000000000004">
      <c r="A286" s="191" t="s">
        <v>673</v>
      </c>
      <c r="B286" s="193" t="s">
        <v>674</v>
      </c>
      <c r="C286" s="189">
        <v>14.55</v>
      </c>
      <c r="D286" s="190">
        <v>4.63</v>
      </c>
      <c r="E286" s="192">
        <v>0.68179999999999996</v>
      </c>
      <c r="F286" s="149"/>
      <c r="G286" s="152"/>
      <c r="H286" s="151"/>
      <c r="I286" s="153"/>
      <c r="J286" s="151"/>
      <c r="K286" s="141"/>
      <c r="L286" s="5"/>
      <c r="M286" s="5"/>
      <c r="N286" s="2"/>
      <c r="O286" s="2"/>
      <c r="P286" s="2"/>
      <c r="Q286" s="2"/>
      <c r="R286" s="2"/>
      <c r="S286" s="2"/>
      <c r="T286" s="2"/>
    </row>
    <row r="287" spans="1:20" ht="104.25" customHeight="1" thickBot="1" x14ac:dyDescent="0.55000000000000004">
      <c r="A287" s="191" t="s">
        <v>675</v>
      </c>
      <c r="B287" s="193" t="s">
        <v>676</v>
      </c>
      <c r="C287" s="189">
        <v>3.45</v>
      </c>
      <c r="D287" s="190">
        <v>2.25</v>
      </c>
      <c r="E287" s="192">
        <v>0.3478</v>
      </c>
      <c r="F287" s="149"/>
      <c r="G287" s="152"/>
      <c r="H287" s="151"/>
      <c r="I287" s="153"/>
      <c r="J287" s="151"/>
      <c r="K287" s="141"/>
      <c r="L287" s="5"/>
      <c r="M287" s="5"/>
      <c r="N287" s="2"/>
      <c r="O287" s="2"/>
      <c r="P287" s="2"/>
      <c r="Q287" s="2"/>
      <c r="R287" s="2"/>
      <c r="S287" s="2"/>
      <c r="T287" s="2"/>
    </row>
    <row r="288" spans="1:20" ht="104.25" customHeight="1" thickBot="1" x14ac:dyDescent="0.55000000000000004">
      <c r="A288" s="191" t="s">
        <v>382</v>
      </c>
      <c r="B288" s="193" t="s">
        <v>379</v>
      </c>
      <c r="C288" s="189">
        <v>12.09</v>
      </c>
      <c r="D288" s="190">
        <v>6.97</v>
      </c>
      <c r="E288" s="192">
        <v>0.42349999999999999</v>
      </c>
      <c r="F288" s="149"/>
      <c r="G288" s="152"/>
      <c r="H288" s="151"/>
      <c r="I288" s="153"/>
      <c r="J288" s="151"/>
      <c r="K288" s="141"/>
      <c r="L288" s="5"/>
      <c r="M288" s="5"/>
      <c r="N288" s="2"/>
      <c r="O288" s="2"/>
      <c r="P288" s="2"/>
      <c r="Q288" s="2"/>
      <c r="R288" s="2"/>
      <c r="S288" s="2"/>
      <c r="T288" s="2"/>
    </row>
    <row r="289" spans="1:23" ht="104.25" customHeight="1" thickBot="1" x14ac:dyDescent="0.55000000000000004">
      <c r="A289" s="191" t="s">
        <v>383</v>
      </c>
      <c r="B289" s="193" t="s">
        <v>380</v>
      </c>
      <c r="C289" s="189">
        <v>1.63</v>
      </c>
      <c r="D289" s="190">
        <v>0.35</v>
      </c>
      <c r="E289" s="192">
        <v>0.7853</v>
      </c>
      <c r="F289" s="149"/>
      <c r="G289" s="152"/>
      <c r="H289" s="151"/>
      <c r="I289" s="153"/>
      <c r="J289" s="151"/>
      <c r="K289" s="141"/>
      <c r="L289" s="5"/>
      <c r="M289" s="5"/>
      <c r="N289" s="2"/>
      <c r="O289" s="2"/>
      <c r="P289" s="2"/>
      <c r="Q289" s="2"/>
      <c r="R289" s="2"/>
      <c r="S289" s="2"/>
      <c r="T289" s="2"/>
    </row>
    <row r="290" spans="1:23" ht="104.25" customHeight="1" thickBot="1" x14ac:dyDescent="0.55000000000000004">
      <c r="A290" s="191" t="s">
        <v>340</v>
      </c>
      <c r="B290" s="193" t="s">
        <v>677</v>
      </c>
      <c r="C290" s="189">
        <v>3.6</v>
      </c>
      <c r="D290" s="190">
        <v>1.55</v>
      </c>
      <c r="E290" s="192">
        <v>0.56940000000000002</v>
      </c>
      <c r="F290" s="149"/>
      <c r="G290" s="152"/>
      <c r="H290" s="151"/>
      <c r="I290" s="153"/>
      <c r="J290" s="151"/>
      <c r="K290" s="141"/>
      <c r="L290" s="5"/>
      <c r="M290" s="5"/>
      <c r="N290" s="2"/>
      <c r="O290" s="2"/>
      <c r="P290" s="2"/>
      <c r="Q290" s="2"/>
      <c r="R290" s="2"/>
      <c r="S290" s="2"/>
      <c r="T290" s="2"/>
      <c r="W290"/>
    </row>
    <row r="291" spans="1:23" ht="103.5" customHeight="1" thickBot="1" x14ac:dyDescent="0.55000000000000004">
      <c r="A291" s="191" t="s">
        <v>341</v>
      </c>
      <c r="B291" s="193" t="s">
        <v>678</v>
      </c>
      <c r="C291" s="189">
        <v>3.6</v>
      </c>
      <c r="D291" s="190">
        <v>1.55</v>
      </c>
      <c r="E291" s="192">
        <v>0.56940000000000002</v>
      </c>
      <c r="F291" s="149"/>
      <c r="G291" s="152"/>
      <c r="H291" s="151"/>
      <c r="I291" s="153"/>
      <c r="J291" s="151"/>
      <c r="K291" s="141"/>
      <c r="L291" s="5"/>
      <c r="M291" s="5"/>
      <c r="N291" s="2"/>
      <c r="O291" s="2"/>
      <c r="P291" s="2"/>
      <c r="Q291" s="2"/>
      <c r="R291" s="2"/>
      <c r="S291" s="2"/>
      <c r="T291" s="2"/>
    </row>
    <row r="292" spans="1:23" ht="57.75" thickBot="1" x14ac:dyDescent="0.55000000000000004">
      <c r="A292" s="41" t="s">
        <v>0</v>
      </c>
      <c r="B292" s="41" t="s">
        <v>1</v>
      </c>
      <c r="C292" s="41" t="s">
        <v>2</v>
      </c>
      <c r="D292" s="42" t="s">
        <v>3</v>
      </c>
      <c r="E292" s="149" t="s">
        <v>4</v>
      </c>
      <c r="F292" s="42" t="s">
        <v>48</v>
      </c>
      <c r="G292" s="152"/>
      <c r="H292" s="151"/>
      <c r="I292" s="153"/>
      <c r="J292" s="151"/>
      <c r="K292" s="141"/>
      <c r="L292" s="5"/>
      <c r="M292" s="5"/>
      <c r="N292" s="2"/>
      <c r="O292" s="2"/>
      <c r="P292" s="2"/>
      <c r="Q292" s="2"/>
      <c r="R292" s="2"/>
      <c r="S292" s="2"/>
      <c r="T292" s="2"/>
    </row>
    <row r="293" spans="1:23" ht="104.25" customHeight="1" thickBot="1" x14ac:dyDescent="0.55000000000000004">
      <c r="A293" s="191" t="s">
        <v>679</v>
      </c>
      <c r="B293" s="193" t="s">
        <v>680</v>
      </c>
      <c r="C293" s="189">
        <v>10.82</v>
      </c>
      <c r="D293" s="190">
        <v>6.9</v>
      </c>
      <c r="E293" s="192">
        <v>0.36230000000000001</v>
      </c>
      <c r="F293" s="149"/>
      <c r="G293" s="152"/>
      <c r="H293" s="151"/>
      <c r="I293" s="153"/>
      <c r="J293" s="151"/>
      <c r="K293" s="141"/>
      <c r="L293" s="5"/>
      <c r="M293" s="5"/>
      <c r="N293" s="2"/>
      <c r="O293" s="2"/>
      <c r="P293" s="2"/>
      <c r="Q293" s="2"/>
      <c r="R293" s="2"/>
      <c r="S293" s="2"/>
      <c r="T293" s="2"/>
    </row>
    <row r="294" spans="1:23" ht="104.25" customHeight="1" thickBot="1" x14ac:dyDescent="0.55000000000000004">
      <c r="A294" s="191" t="s">
        <v>406</v>
      </c>
      <c r="B294" s="193" t="s">
        <v>391</v>
      </c>
      <c r="C294" s="189">
        <v>9.91</v>
      </c>
      <c r="D294" s="190">
        <v>6.11</v>
      </c>
      <c r="E294" s="192">
        <v>0.38350000000000001</v>
      </c>
      <c r="F294" s="149"/>
      <c r="G294" s="152"/>
      <c r="H294" s="151"/>
      <c r="I294" s="153"/>
      <c r="J294" s="151"/>
      <c r="K294" s="141"/>
      <c r="L294" s="5"/>
      <c r="M294" s="5"/>
      <c r="N294" s="2"/>
      <c r="O294" s="2"/>
      <c r="P294" s="2"/>
      <c r="Q294" s="2"/>
      <c r="R294" s="2"/>
      <c r="S294" s="2"/>
      <c r="T294" s="2"/>
    </row>
    <row r="295" spans="1:23" ht="104.25" customHeight="1" thickBot="1" x14ac:dyDescent="0.55000000000000004">
      <c r="A295" s="191" t="s">
        <v>681</v>
      </c>
      <c r="B295" s="193" t="s">
        <v>682</v>
      </c>
      <c r="C295" s="189">
        <v>10.41</v>
      </c>
      <c r="D295" s="190">
        <v>7.1</v>
      </c>
      <c r="E295" s="192">
        <v>0.318</v>
      </c>
      <c r="F295" s="149"/>
      <c r="G295" s="152"/>
      <c r="H295" s="151"/>
      <c r="I295" s="153"/>
      <c r="J295" s="151"/>
      <c r="K295" s="141"/>
      <c r="L295" s="5"/>
      <c r="M295" s="5"/>
      <c r="N295" s="2"/>
      <c r="O295" s="2"/>
      <c r="P295" s="2"/>
      <c r="Q295" s="2"/>
      <c r="R295" s="2"/>
      <c r="S295" s="2"/>
      <c r="T295" s="2"/>
    </row>
    <row r="296" spans="1:23" ht="108" customHeight="1" thickBot="1" x14ac:dyDescent="0.55000000000000004">
      <c r="A296" s="191" t="s">
        <v>683</v>
      </c>
      <c r="B296" s="193" t="s">
        <v>684</v>
      </c>
      <c r="C296" s="189">
        <v>14.55</v>
      </c>
      <c r="D296" s="190">
        <v>8.6900000000000013</v>
      </c>
      <c r="E296" s="192">
        <v>0.4027</v>
      </c>
      <c r="F296" s="149"/>
      <c r="G296" s="152"/>
      <c r="H296" s="151"/>
      <c r="I296" s="153"/>
      <c r="J296" s="151"/>
      <c r="K296" s="141"/>
      <c r="L296" s="5"/>
      <c r="M296" s="5"/>
      <c r="N296" s="2"/>
      <c r="O296" s="2"/>
      <c r="P296" s="2"/>
      <c r="Q296" s="2"/>
      <c r="R296" s="2"/>
      <c r="S296" s="2"/>
      <c r="T296" s="2"/>
    </row>
    <row r="297" spans="1:23" ht="109.5" customHeight="1" thickBot="1" x14ac:dyDescent="0.55000000000000004">
      <c r="A297" s="191" t="s">
        <v>407</v>
      </c>
      <c r="B297" s="193" t="s">
        <v>392</v>
      </c>
      <c r="C297" s="189">
        <v>1.1499999999999999</v>
      </c>
      <c r="D297" s="190">
        <v>0.33</v>
      </c>
      <c r="E297" s="192">
        <v>0.71299999999999997</v>
      </c>
      <c r="F297" s="149"/>
      <c r="G297" s="152"/>
      <c r="H297" s="151"/>
      <c r="I297" s="153"/>
      <c r="J297" s="151"/>
      <c r="K297" s="141"/>
      <c r="L297" s="5"/>
      <c r="M297" s="5"/>
      <c r="N297" s="2"/>
      <c r="O297" s="2"/>
      <c r="P297" s="2"/>
      <c r="Q297" s="2"/>
      <c r="R297" s="2"/>
      <c r="S297" s="2"/>
      <c r="T297" s="2"/>
    </row>
    <row r="298" spans="1:23" ht="109.5" customHeight="1" thickBot="1" x14ac:dyDescent="0.55000000000000004">
      <c r="A298" s="191" t="s">
        <v>273</v>
      </c>
      <c r="B298" s="193" t="s">
        <v>685</v>
      </c>
      <c r="C298" s="189">
        <v>9</v>
      </c>
      <c r="D298" s="190">
        <v>4.49</v>
      </c>
      <c r="E298" s="192">
        <v>0.50109999999999999</v>
      </c>
      <c r="F298" s="149"/>
      <c r="G298" s="152"/>
      <c r="H298" s="151"/>
      <c r="I298" s="153"/>
      <c r="J298" s="151"/>
      <c r="K298" s="141"/>
      <c r="L298" s="5"/>
      <c r="M298" s="5"/>
      <c r="N298" s="2"/>
      <c r="O298" s="2"/>
      <c r="P298" s="2"/>
      <c r="Q298" s="2"/>
      <c r="R298" s="2"/>
      <c r="S298" s="2"/>
      <c r="T298" s="2"/>
    </row>
    <row r="299" spans="1:23" ht="109.5" customHeight="1" thickBot="1" x14ac:dyDescent="0.55000000000000004">
      <c r="A299" s="191" t="s">
        <v>272</v>
      </c>
      <c r="B299" s="193" t="s">
        <v>686</v>
      </c>
      <c r="C299" s="189">
        <v>9</v>
      </c>
      <c r="D299" s="190">
        <v>4.7</v>
      </c>
      <c r="E299" s="192">
        <v>0.4778</v>
      </c>
      <c r="F299" s="149"/>
      <c r="G299" s="152"/>
      <c r="H299" s="151"/>
      <c r="I299" s="153"/>
      <c r="J299" s="151"/>
      <c r="K299" s="141"/>
      <c r="L299" s="5"/>
      <c r="M299" s="5"/>
      <c r="N299" s="2"/>
      <c r="O299" s="2"/>
      <c r="P299" s="2"/>
      <c r="Q299" s="2"/>
      <c r="R299" s="2"/>
      <c r="S299" s="2"/>
      <c r="T299" s="2"/>
    </row>
    <row r="300" spans="1:23" ht="109.5" customHeight="1" thickBot="1" x14ac:dyDescent="0.55000000000000004">
      <c r="A300" s="191" t="s">
        <v>408</v>
      </c>
      <c r="B300" s="193" t="s">
        <v>393</v>
      </c>
      <c r="C300" s="189">
        <v>9</v>
      </c>
      <c r="D300" s="190">
        <v>4.46</v>
      </c>
      <c r="E300" s="192">
        <v>0.50439999999999996</v>
      </c>
      <c r="F300" s="149"/>
      <c r="G300" s="152"/>
      <c r="H300" s="151"/>
      <c r="I300" s="153"/>
      <c r="J300" s="151"/>
      <c r="K300" s="141"/>
      <c r="L300" s="5"/>
      <c r="M300" s="5"/>
      <c r="N300" s="2"/>
      <c r="O300" s="2"/>
      <c r="P300" s="2"/>
      <c r="Q300" s="2"/>
      <c r="R300" s="2"/>
      <c r="S300" s="2"/>
      <c r="T300" s="2"/>
    </row>
    <row r="301" spans="1:23" ht="109.5" customHeight="1" thickBot="1" x14ac:dyDescent="0.55000000000000004">
      <c r="A301" s="191" t="s">
        <v>687</v>
      </c>
      <c r="B301" s="193" t="s">
        <v>688</v>
      </c>
      <c r="C301" s="189">
        <v>8.09</v>
      </c>
      <c r="D301" s="190">
        <v>2.46</v>
      </c>
      <c r="E301" s="192">
        <v>0.69589999999999996</v>
      </c>
      <c r="F301" s="149"/>
      <c r="G301" s="152"/>
      <c r="H301" s="151"/>
      <c r="I301" s="153"/>
      <c r="J301" s="151"/>
      <c r="K301" s="141"/>
      <c r="L301" s="5"/>
      <c r="M301" s="5"/>
      <c r="N301" s="2"/>
      <c r="O301" s="2"/>
      <c r="P301" s="2"/>
      <c r="Q301" s="2"/>
      <c r="R301" s="2"/>
      <c r="S301" s="2"/>
      <c r="T301" s="2"/>
    </row>
    <row r="302" spans="1:23" ht="109.5" customHeight="1" thickBot="1" x14ac:dyDescent="0.55000000000000004">
      <c r="A302" s="191" t="s">
        <v>689</v>
      </c>
      <c r="B302" s="193" t="s">
        <v>690</v>
      </c>
      <c r="C302" s="189">
        <v>12.64</v>
      </c>
      <c r="D302" s="190">
        <v>6.71</v>
      </c>
      <c r="E302" s="192">
        <v>0.46910000000000002</v>
      </c>
      <c r="F302" s="149"/>
      <c r="G302" s="152"/>
      <c r="H302" s="151"/>
      <c r="I302" s="153"/>
      <c r="J302" s="151"/>
      <c r="K302" s="141"/>
      <c r="L302" s="5"/>
      <c r="M302" s="5"/>
      <c r="N302" s="2"/>
      <c r="O302" s="2"/>
      <c r="P302" s="2"/>
      <c r="Q302" s="2"/>
      <c r="R302" s="2"/>
      <c r="S302" s="2"/>
      <c r="T302" s="2"/>
    </row>
    <row r="303" spans="1:23" ht="108.75" customHeight="1" thickBot="1" x14ac:dyDescent="0.55000000000000004">
      <c r="A303" s="191" t="s">
        <v>268</v>
      </c>
      <c r="B303" s="193" t="s">
        <v>691</v>
      </c>
      <c r="C303" s="189">
        <v>4.4000000000000004</v>
      </c>
      <c r="D303" s="190">
        <v>0.9</v>
      </c>
      <c r="E303" s="192">
        <v>0.79549999999999998</v>
      </c>
      <c r="F303" s="149"/>
      <c r="G303" s="152"/>
      <c r="H303" s="151"/>
      <c r="I303" s="153"/>
      <c r="J303" s="151"/>
      <c r="K303" s="141"/>
      <c r="L303" s="5"/>
      <c r="M303" s="5"/>
      <c r="N303" s="2"/>
      <c r="O303" s="2"/>
      <c r="P303" s="2"/>
      <c r="Q303" s="2"/>
      <c r="R303" s="2"/>
      <c r="S303" s="2"/>
      <c r="T303" s="2"/>
    </row>
    <row r="304" spans="1:23" ht="109.5" customHeight="1" thickBot="1" x14ac:dyDescent="0.55000000000000004">
      <c r="A304" s="191" t="s">
        <v>692</v>
      </c>
      <c r="B304" s="193" t="s">
        <v>693</v>
      </c>
      <c r="C304" s="189">
        <v>6.82</v>
      </c>
      <c r="D304" s="190">
        <v>6.2</v>
      </c>
      <c r="E304" s="192">
        <v>9.0899999999999995E-2</v>
      </c>
      <c r="F304" s="149"/>
      <c r="G304" s="152"/>
      <c r="H304" s="151"/>
      <c r="I304" s="210"/>
      <c r="J304" s="151"/>
      <c r="K304" s="141"/>
      <c r="L304" s="5"/>
      <c r="M304" s="5"/>
      <c r="N304" s="2"/>
      <c r="O304" s="2"/>
      <c r="P304" s="2"/>
      <c r="Q304" s="2"/>
      <c r="R304" s="2"/>
      <c r="S304" s="2"/>
      <c r="T304" s="2"/>
    </row>
    <row r="305" spans="1:20" ht="109.5" customHeight="1" thickBot="1" x14ac:dyDescent="0.55000000000000004">
      <c r="A305" s="191" t="s">
        <v>694</v>
      </c>
      <c r="B305" s="193" t="s">
        <v>695</v>
      </c>
      <c r="C305" s="189">
        <v>6.91</v>
      </c>
      <c r="D305" s="190">
        <v>4.2</v>
      </c>
      <c r="E305" s="192">
        <v>0.39219999999999999</v>
      </c>
      <c r="F305" s="149"/>
      <c r="G305" s="152"/>
      <c r="H305" s="151"/>
      <c r="I305"/>
      <c r="J305" s="151"/>
      <c r="K305" s="141"/>
      <c r="L305" s="5"/>
      <c r="M305" s="5"/>
      <c r="N305" s="2"/>
      <c r="O305" s="2"/>
      <c r="P305" s="2"/>
      <c r="Q305" s="2"/>
      <c r="R305" s="2"/>
      <c r="S305" s="2"/>
      <c r="T305" s="2"/>
    </row>
    <row r="306" spans="1:20" ht="57.75" thickBot="1" x14ac:dyDescent="0.55000000000000004">
      <c r="A306" s="41" t="s">
        <v>0</v>
      </c>
      <c r="B306" s="41" t="s">
        <v>1</v>
      </c>
      <c r="C306" s="41" t="s">
        <v>2</v>
      </c>
      <c r="D306" s="42" t="s">
        <v>3</v>
      </c>
      <c r="E306" s="149" t="s">
        <v>4</v>
      </c>
      <c r="F306" s="42" t="s">
        <v>48</v>
      </c>
      <c r="G306" s="152"/>
      <c r="H306" s="151"/>
      <c r="I306" s="153"/>
      <c r="J306" s="151"/>
      <c r="K306" s="141"/>
      <c r="L306" s="5"/>
      <c r="M306" s="5"/>
      <c r="N306" s="2"/>
      <c r="O306" s="2"/>
      <c r="P306" s="2"/>
      <c r="Q306" s="2"/>
      <c r="R306" s="2"/>
      <c r="S306" s="2"/>
      <c r="T306" s="2"/>
    </row>
    <row r="307" spans="1:20" ht="109.5" customHeight="1" thickBot="1" x14ac:dyDescent="0.55000000000000004">
      <c r="A307" s="191" t="s">
        <v>696</v>
      </c>
      <c r="B307" s="193" t="s">
        <v>697</v>
      </c>
      <c r="C307" s="189">
        <v>26.27</v>
      </c>
      <c r="D307" s="190">
        <v>16.57</v>
      </c>
      <c r="E307" s="192">
        <v>0.36919999999999997</v>
      </c>
      <c r="F307" s="149"/>
      <c r="G307" s="152"/>
      <c r="H307" s="151"/>
      <c r="I307" s="153"/>
      <c r="J307" s="151"/>
      <c r="K307" s="141"/>
      <c r="L307" s="5"/>
      <c r="M307" s="5"/>
      <c r="N307" s="2"/>
      <c r="O307" s="2"/>
      <c r="P307" s="2"/>
      <c r="Q307" s="2"/>
      <c r="R307" s="2"/>
      <c r="S307" s="2"/>
      <c r="T307" s="2"/>
    </row>
    <row r="308" spans="1:20" ht="109.5" customHeight="1" thickBot="1" x14ac:dyDescent="0.55000000000000004">
      <c r="A308" s="191" t="s">
        <v>698</v>
      </c>
      <c r="B308" s="193" t="s">
        <v>699</v>
      </c>
      <c r="C308" s="189">
        <v>14.51</v>
      </c>
      <c r="D308" s="190">
        <v>8.84</v>
      </c>
      <c r="E308" s="192">
        <v>0.39079999999999998</v>
      </c>
      <c r="F308" s="149"/>
      <c r="G308" s="152"/>
      <c r="H308" s="151"/>
      <c r="I308" s="153"/>
      <c r="J308" s="151"/>
      <c r="K308" s="141"/>
      <c r="L308" s="5"/>
      <c r="M308" s="5"/>
      <c r="N308" s="2"/>
      <c r="O308" s="2"/>
      <c r="P308" s="2"/>
      <c r="Q308" s="2"/>
      <c r="R308" s="2"/>
      <c r="S308" s="2"/>
      <c r="T308" s="2"/>
    </row>
    <row r="309" spans="1:20" ht="109.5" customHeight="1" thickBot="1" x14ac:dyDescent="0.55000000000000004">
      <c r="A309" s="191" t="s">
        <v>700</v>
      </c>
      <c r="B309" s="193" t="s">
        <v>701</v>
      </c>
      <c r="C309" s="189">
        <v>8.82</v>
      </c>
      <c r="D309" s="190">
        <v>2.65</v>
      </c>
      <c r="E309" s="192">
        <v>0.69950000000000001</v>
      </c>
      <c r="F309" s="149"/>
      <c r="G309" s="152"/>
      <c r="H309" s="151"/>
      <c r="I309" s="153"/>
      <c r="J309" s="151"/>
      <c r="K309" s="141"/>
      <c r="L309" s="5"/>
      <c r="M309" s="5"/>
      <c r="N309" s="2"/>
      <c r="O309" s="2"/>
      <c r="P309" s="2"/>
      <c r="Q309" s="2"/>
      <c r="R309" s="2"/>
      <c r="S309" s="2"/>
      <c r="T309" s="2"/>
    </row>
    <row r="310" spans="1:20" ht="109.5" customHeight="1" thickBot="1" x14ac:dyDescent="0.55000000000000004">
      <c r="A310" s="191" t="s">
        <v>702</v>
      </c>
      <c r="B310" s="193" t="s">
        <v>703</v>
      </c>
      <c r="C310" s="189">
        <v>6.6</v>
      </c>
      <c r="D310" s="190">
        <v>4.4800000000000004</v>
      </c>
      <c r="E310" s="192">
        <v>0.32119999999999999</v>
      </c>
      <c r="F310" s="149"/>
      <c r="G310" s="152"/>
      <c r="H310" s="151"/>
      <c r="I310"/>
      <c r="J310" s="151"/>
      <c r="K310" s="141"/>
      <c r="L310" s="5"/>
      <c r="M310" s="5"/>
      <c r="N310" s="2"/>
      <c r="O310" s="2"/>
      <c r="P310" s="2"/>
      <c r="Q310" s="2"/>
      <c r="R310" s="2"/>
      <c r="S310" s="2"/>
      <c r="T310" s="2"/>
    </row>
    <row r="311" spans="1:20" ht="109.5" customHeight="1" thickBot="1" x14ac:dyDescent="0.55000000000000004">
      <c r="A311" s="191" t="s">
        <v>326</v>
      </c>
      <c r="B311" s="193" t="s">
        <v>704</v>
      </c>
      <c r="C311" s="189">
        <v>9.5500000000000007</v>
      </c>
      <c r="D311" s="190">
        <v>5.2700000000000005</v>
      </c>
      <c r="E311" s="192">
        <v>0.44819999999999999</v>
      </c>
      <c r="F311" s="149"/>
      <c r="G311" s="152"/>
      <c r="H311" s="151"/>
      <c r="I311" s="153"/>
      <c r="J311" s="151"/>
      <c r="K311" s="141"/>
      <c r="L311" s="5"/>
      <c r="M311" s="5"/>
      <c r="N311" s="2"/>
      <c r="O311" s="2"/>
      <c r="P311" s="2"/>
      <c r="Q311" s="2"/>
      <c r="R311" s="2"/>
      <c r="S311" s="2"/>
      <c r="T311" s="2"/>
    </row>
    <row r="312" spans="1:20" ht="118.5" customHeight="1" thickBot="1" x14ac:dyDescent="0.55000000000000004">
      <c r="A312" s="191" t="s">
        <v>705</v>
      </c>
      <c r="B312" s="193" t="s">
        <v>706</v>
      </c>
      <c r="C312" s="189">
        <v>5.79</v>
      </c>
      <c r="D312" s="190">
        <v>1</v>
      </c>
      <c r="E312" s="192">
        <v>0.82730000000000004</v>
      </c>
      <c r="F312" s="149"/>
      <c r="G312" s="152"/>
      <c r="H312" s="151"/>
      <c r="I312" s="153"/>
      <c r="J312" s="151"/>
      <c r="K312" s="141"/>
      <c r="L312" s="5"/>
      <c r="M312" s="5"/>
      <c r="N312" s="2"/>
      <c r="O312" s="2"/>
      <c r="P312" s="2"/>
      <c r="Q312" s="2"/>
      <c r="R312" s="2"/>
      <c r="S312" s="2"/>
      <c r="T312" s="2"/>
    </row>
    <row r="313" spans="1:20" ht="116.25" customHeight="1" thickBot="1" x14ac:dyDescent="0.55000000000000004">
      <c r="A313" s="191" t="s">
        <v>707</v>
      </c>
      <c r="B313" s="193" t="s">
        <v>708</v>
      </c>
      <c r="C313" s="189">
        <v>10.57</v>
      </c>
      <c r="D313" s="190">
        <v>3.16</v>
      </c>
      <c r="E313" s="192">
        <v>0.70099999999999996</v>
      </c>
      <c r="F313" s="149"/>
      <c r="G313" s="152"/>
      <c r="H313" s="151"/>
      <c r="I313" s="153"/>
      <c r="J313" s="151"/>
      <c r="K313" s="141"/>
      <c r="L313" s="5"/>
      <c r="M313" s="5"/>
      <c r="N313" s="2"/>
      <c r="O313" s="2"/>
      <c r="P313" s="2"/>
      <c r="Q313" s="2"/>
      <c r="R313" s="2"/>
      <c r="S313" s="2"/>
      <c r="T313" s="2"/>
    </row>
    <row r="314" spans="1:20" ht="116.25" customHeight="1" thickBot="1" x14ac:dyDescent="0.55000000000000004">
      <c r="A314" s="191" t="s">
        <v>709</v>
      </c>
      <c r="B314" s="193" t="s">
        <v>710</v>
      </c>
      <c r="C314" s="189">
        <v>11.73</v>
      </c>
      <c r="D314" s="190">
        <v>4.92</v>
      </c>
      <c r="E314" s="192">
        <v>0.5806</v>
      </c>
      <c r="F314" s="149"/>
      <c r="G314" s="152"/>
      <c r="H314" s="151"/>
      <c r="I314" s="153"/>
      <c r="J314" s="151"/>
      <c r="K314" s="141"/>
      <c r="L314" s="5"/>
      <c r="M314" s="5"/>
      <c r="N314" s="2"/>
      <c r="O314" s="2"/>
      <c r="P314" s="2"/>
      <c r="Q314" s="2"/>
      <c r="R314" s="2"/>
      <c r="S314" s="2"/>
      <c r="T314" s="2"/>
    </row>
    <row r="315" spans="1:20" ht="116.25" customHeight="1" thickBot="1" x14ac:dyDescent="0.55000000000000004">
      <c r="A315" s="191" t="s">
        <v>711</v>
      </c>
      <c r="B315" s="193" t="s">
        <v>712</v>
      </c>
      <c r="C315" s="189">
        <v>13.36</v>
      </c>
      <c r="D315" s="190">
        <v>5.96</v>
      </c>
      <c r="E315" s="192">
        <v>0.55389999999999995</v>
      </c>
      <c r="F315" s="149"/>
      <c r="G315" s="152"/>
      <c r="H315" s="151"/>
      <c r="I315" s="153"/>
      <c r="J315" s="151"/>
      <c r="K315" s="141"/>
      <c r="L315" s="5"/>
      <c r="M315" s="5"/>
      <c r="N315" s="2"/>
      <c r="O315" s="2"/>
      <c r="P315" s="2"/>
      <c r="Q315" s="2"/>
      <c r="R315" s="2"/>
      <c r="S315" s="2"/>
      <c r="T315" s="2"/>
    </row>
    <row r="316" spans="1:20" ht="116.25" customHeight="1" thickBot="1" x14ac:dyDescent="0.55000000000000004">
      <c r="A316" s="191" t="s">
        <v>266</v>
      </c>
      <c r="B316" s="193" t="s">
        <v>713</v>
      </c>
      <c r="C316" s="189">
        <v>6.27</v>
      </c>
      <c r="D316" s="190">
        <v>2.2000000000000002</v>
      </c>
      <c r="E316" s="192">
        <v>0.64910000000000001</v>
      </c>
      <c r="F316" s="149"/>
      <c r="G316" s="152"/>
      <c r="H316" s="151"/>
      <c r="I316" s="153"/>
      <c r="J316" s="151"/>
      <c r="K316" s="141"/>
      <c r="L316" s="5"/>
      <c r="M316" s="5"/>
      <c r="N316" s="2"/>
      <c r="O316" s="2"/>
      <c r="P316" s="2"/>
      <c r="Q316" s="2"/>
      <c r="R316" s="2"/>
      <c r="S316" s="2"/>
      <c r="T316" s="2"/>
    </row>
    <row r="317" spans="1:20" ht="121.5" customHeight="1" thickBot="1" x14ac:dyDescent="0.55000000000000004">
      <c r="A317" s="191" t="s">
        <v>234</v>
      </c>
      <c r="B317" s="193" t="s">
        <v>714</v>
      </c>
      <c r="C317" s="189">
        <v>17.899999999999999</v>
      </c>
      <c r="D317" s="190">
        <v>8.5</v>
      </c>
      <c r="E317" s="192">
        <v>0.52510000000000001</v>
      </c>
      <c r="F317" s="149"/>
      <c r="G317" s="152"/>
      <c r="H317" s="151"/>
      <c r="I317" s="153"/>
      <c r="J317" s="151"/>
      <c r="K317" s="141"/>
      <c r="L317" s="5"/>
      <c r="M317" s="5"/>
      <c r="N317" s="2"/>
      <c r="O317" s="2"/>
      <c r="P317" s="2"/>
      <c r="Q317" s="2"/>
      <c r="R317" s="2"/>
      <c r="S317" s="2"/>
      <c r="T317" s="2"/>
    </row>
    <row r="318" spans="1:20" ht="111.75" customHeight="1" thickBot="1" x14ac:dyDescent="0.55000000000000004">
      <c r="A318" s="191" t="s">
        <v>233</v>
      </c>
      <c r="B318" s="193" t="s">
        <v>715</v>
      </c>
      <c r="C318" s="189">
        <v>6.27</v>
      </c>
      <c r="D318" s="190">
        <v>1.9</v>
      </c>
      <c r="E318" s="192">
        <v>0.69699999999999995</v>
      </c>
      <c r="F318" s="149"/>
      <c r="G318" s="152"/>
      <c r="H318" s="151"/>
      <c r="I318" s="153"/>
      <c r="J318" s="151"/>
      <c r="K318" s="141"/>
      <c r="L318" s="5"/>
      <c r="M318" s="5"/>
      <c r="N318" s="2"/>
      <c r="O318" s="2"/>
      <c r="P318" s="2"/>
      <c r="Q318" s="2"/>
      <c r="R318" s="2"/>
      <c r="S318" s="2"/>
      <c r="T318" s="2"/>
    </row>
    <row r="319" spans="1:20" ht="112.5" customHeight="1" thickBot="1" x14ac:dyDescent="0.55000000000000004">
      <c r="A319" s="191" t="s">
        <v>275</v>
      </c>
      <c r="B319" s="193" t="s">
        <v>716</v>
      </c>
      <c r="C319" s="189">
        <v>11.39</v>
      </c>
      <c r="D319" s="190">
        <v>4.9000000000000004</v>
      </c>
      <c r="E319" s="192">
        <v>0.56979999999999997</v>
      </c>
      <c r="F319" s="149"/>
      <c r="G319" s="152"/>
      <c r="H319" s="151"/>
      <c r="I319" s="153"/>
      <c r="J319" s="151"/>
      <c r="K319" s="141"/>
      <c r="L319" s="5"/>
      <c r="M319" s="5"/>
      <c r="N319" s="2"/>
      <c r="O319" s="2"/>
      <c r="P319" s="2"/>
      <c r="Q319" s="2"/>
      <c r="R319" s="2"/>
      <c r="S319" s="2"/>
      <c r="T319" s="2"/>
    </row>
    <row r="320" spans="1:20" ht="109.5" customHeight="1" thickBot="1" x14ac:dyDescent="0.55000000000000004">
      <c r="A320" s="191" t="s">
        <v>239</v>
      </c>
      <c r="B320" s="193" t="s">
        <v>717</v>
      </c>
      <c r="C320" s="189">
        <v>36.270000000000003</v>
      </c>
      <c r="D320" s="190">
        <v>21.9</v>
      </c>
      <c r="E320" s="192">
        <v>0.3962</v>
      </c>
      <c r="F320" s="149"/>
      <c r="G320" s="152"/>
      <c r="H320" s="151"/>
      <c r="I320" s="153"/>
      <c r="J320" s="151"/>
      <c r="K320" s="141"/>
      <c r="L320" s="5"/>
      <c r="M320" s="5"/>
      <c r="N320" s="2"/>
      <c r="O320" s="2"/>
      <c r="P320" s="2"/>
      <c r="Q320" s="2"/>
      <c r="R320" s="2"/>
      <c r="S320" s="2"/>
      <c r="T320" s="2"/>
    </row>
    <row r="321" spans="1:24" ht="57.75" thickBot="1" x14ac:dyDescent="0.55000000000000004">
      <c r="A321" s="41" t="s">
        <v>0</v>
      </c>
      <c r="B321" s="41" t="s">
        <v>1</v>
      </c>
      <c r="C321" s="41" t="s">
        <v>2</v>
      </c>
      <c r="D321" s="42" t="s">
        <v>3</v>
      </c>
      <c r="E321" s="149" t="s">
        <v>4</v>
      </c>
      <c r="F321" s="42" t="s">
        <v>48</v>
      </c>
      <c r="G321" s="152"/>
      <c r="H321" s="151"/>
      <c r="I321" s="153"/>
      <c r="J321" s="151"/>
      <c r="K321" s="141"/>
      <c r="L321" s="5"/>
      <c r="M321" s="5"/>
      <c r="N321" s="2"/>
      <c r="O321" s="2"/>
      <c r="P321" s="2"/>
      <c r="Q321" s="2"/>
      <c r="R321" s="2"/>
      <c r="S321" s="2"/>
      <c r="T321" s="2"/>
    </row>
    <row r="322" spans="1:24" ht="109.5" customHeight="1" thickBot="1" x14ac:dyDescent="0.55000000000000004">
      <c r="A322" s="191" t="s">
        <v>284</v>
      </c>
      <c r="B322" s="193" t="s">
        <v>718</v>
      </c>
      <c r="C322" s="189">
        <v>6.5600000000000005</v>
      </c>
      <c r="D322" s="190">
        <v>3.3200000000000003</v>
      </c>
      <c r="E322" s="192">
        <v>0.49390000000000001</v>
      </c>
      <c r="F322" s="149"/>
      <c r="G322" s="152"/>
      <c r="H322" s="151"/>
      <c r="I322" s="153"/>
      <c r="J322" s="151"/>
      <c r="K322" s="141"/>
      <c r="L322" s="5"/>
      <c r="M322" s="5"/>
      <c r="N322" s="2"/>
      <c r="O322" s="2"/>
      <c r="P322" s="2"/>
      <c r="Q322" s="2"/>
      <c r="R322" s="2"/>
      <c r="S322" s="2"/>
      <c r="T322" s="2"/>
    </row>
    <row r="323" spans="1:24" ht="109.5" customHeight="1" thickBot="1" x14ac:dyDescent="0.55000000000000004">
      <c r="A323" s="191" t="s">
        <v>719</v>
      </c>
      <c r="B323" s="193" t="s">
        <v>720</v>
      </c>
      <c r="C323" s="189">
        <v>9</v>
      </c>
      <c r="D323" s="190">
        <v>5.3</v>
      </c>
      <c r="E323" s="192">
        <v>0.41110000000000002</v>
      </c>
      <c r="F323" s="149"/>
      <c r="G323" s="152"/>
      <c r="H323" s="151"/>
      <c r="I323" s="153"/>
      <c r="J323" s="151"/>
      <c r="K323" s="141"/>
      <c r="L323" s="5"/>
      <c r="M323" s="5"/>
      <c r="N323" s="2"/>
      <c r="O323" s="2"/>
      <c r="P323" s="2"/>
      <c r="Q323" s="2"/>
      <c r="R323" s="2"/>
      <c r="S323" s="2"/>
      <c r="T323" s="2"/>
    </row>
    <row r="324" spans="1:24" ht="109.5" customHeight="1" thickBot="1" x14ac:dyDescent="0.55000000000000004">
      <c r="A324" s="191" t="s">
        <v>409</v>
      </c>
      <c r="B324" s="193" t="s">
        <v>394</v>
      </c>
      <c r="C324" s="189">
        <v>33.549999999999997</v>
      </c>
      <c r="D324" s="190">
        <v>17.82</v>
      </c>
      <c r="E324" s="192">
        <v>0.46889999999999998</v>
      </c>
      <c r="F324" s="149"/>
      <c r="G324" s="152"/>
      <c r="H324" s="151"/>
      <c r="I324" s="153"/>
      <c r="J324" s="151"/>
      <c r="K324" s="141"/>
      <c r="L324" s="5"/>
      <c r="M324" s="5"/>
      <c r="N324" s="2"/>
      <c r="O324" s="2"/>
      <c r="P324" s="2"/>
      <c r="Q324" s="2"/>
      <c r="R324" s="2"/>
      <c r="S324" s="2"/>
      <c r="T324" s="2"/>
    </row>
    <row r="325" spans="1:24" ht="109.5" customHeight="1" thickBot="1" x14ac:dyDescent="0.55000000000000004">
      <c r="A325" s="191" t="s">
        <v>721</v>
      </c>
      <c r="B325" s="193" t="s">
        <v>722</v>
      </c>
      <c r="C325" s="189">
        <v>3.36</v>
      </c>
      <c r="D325" s="190">
        <v>1.7000000000000002</v>
      </c>
      <c r="E325" s="192">
        <v>0.49399999999999999</v>
      </c>
      <c r="F325" s="149"/>
      <c r="G325" s="152"/>
      <c r="H325" s="151"/>
      <c r="I325" s="153"/>
      <c r="J325" s="151"/>
      <c r="K325" s="141"/>
      <c r="L325" s="5"/>
      <c r="M325" s="5"/>
      <c r="N325" s="2"/>
      <c r="O325" s="2"/>
      <c r="P325" s="2"/>
      <c r="Q325" s="2"/>
      <c r="R325" s="2"/>
      <c r="S325" s="2"/>
      <c r="T325" s="2"/>
    </row>
    <row r="326" spans="1:24" ht="109.5" customHeight="1" thickBot="1" x14ac:dyDescent="0.55000000000000004">
      <c r="A326" s="191" t="s">
        <v>410</v>
      </c>
      <c r="B326" s="193" t="s">
        <v>395</v>
      </c>
      <c r="C326" s="189">
        <v>4.51</v>
      </c>
      <c r="D326" s="190">
        <v>2.93</v>
      </c>
      <c r="E326" s="192">
        <v>0.3503</v>
      </c>
      <c r="F326" s="149"/>
      <c r="G326" s="152"/>
      <c r="H326"/>
      <c r="I326" s="153"/>
      <c r="J326" s="151"/>
      <c r="K326" s="141"/>
      <c r="L326" s="5"/>
      <c r="M326" s="5"/>
      <c r="N326" s="2"/>
      <c r="O326" s="2"/>
      <c r="P326" s="2"/>
      <c r="Q326" s="2"/>
      <c r="R326" s="2"/>
      <c r="S326" s="2"/>
      <c r="T326" s="2"/>
      <c r="X326"/>
    </row>
    <row r="327" spans="1:24" ht="109.5" customHeight="1" thickBot="1" x14ac:dyDescent="0.55000000000000004">
      <c r="A327" s="191" t="s">
        <v>723</v>
      </c>
      <c r="B327" s="193" t="s">
        <v>724</v>
      </c>
      <c r="C327" s="189">
        <v>4.51</v>
      </c>
      <c r="D327" s="190">
        <v>2.96</v>
      </c>
      <c r="E327" s="192">
        <v>0.34370000000000001</v>
      </c>
      <c r="F327" s="149"/>
      <c r="G327" s="152"/>
      <c r="H327" s="151"/>
      <c r="I327" s="153"/>
      <c r="J327" s="151"/>
      <c r="K327" s="141"/>
      <c r="L327" s="5"/>
      <c r="M327" s="5"/>
      <c r="N327" s="2"/>
      <c r="O327" s="2"/>
      <c r="P327" s="2"/>
      <c r="Q327" s="2"/>
      <c r="R327" s="2"/>
      <c r="S327" s="2"/>
      <c r="T327" s="2"/>
    </row>
    <row r="328" spans="1:24" ht="105" customHeight="1" thickBot="1" x14ac:dyDescent="0.55000000000000004">
      <c r="A328" s="191" t="s">
        <v>725</v>
      </c>
      <c r="B328" s="193" t="s">
        <v>726</v>
      </c>
      <c r="C328" s="189">
        <v>14.32</v>
      </c>
      <c r="D328" s="190">
        <v>9.1199999999999992</v>
      </c>
      <c r="E328" s="192">
        <v>0.36309999999999998</v>
      </c>
      <c r="F328" s="149"/>
      <c r="G328" s="152"/>
      <c r="H328" s="151"/>
      <c r="I328" s="153"/>
      <c r="J328" s="151"/>
      <c r="K328" s="141"/>
      <c r="L328" s="5"/>
      <c r="M328" s="5"/>
      <c r="N328" s="2"/>
      <c r="O328" s="2"/>
      <c r="P328" s="2"/>
      <c r="Q328" s="2"/>
      <c r="R328" s="2"/>
      <c r="S328" s="2"/>
      <c r="T328" s="2"/>
    </row>
    <row r="329" spans="1:24" ht="105" customHeight="1" thickBot="1" x14ac:dyDescent="0.55000000000000004">
      <c r="A329" s="191" t="s">
        <v>203</v>
      </c>
      <c r="B329" s="193" t="s">
        <v>727</v>
      </c>
      <c r="C329" s="189">
        <v>12.09</v>
      </c>
      <c r="D329" s="190">
        <v>7.92</v>
      </c>
      <c r="E329" s="192">
        <v>0.34489999999999998</v>
      </c>
      <c r="F329" s="149"/>
      <c r="G329" s="152"/>
      <c r="H329" s="151"/>
      <c r="I329"/>
      <c r="J329" s="151"/>
      <c r="K329" s="141"/>
      <c r="L329" s="5"/>
      <c r="M329" s="5"/>
      <c r="N329" s="2"/>
      <c r="O329" s="2"/>
      <c r="P329" s="2"/>
      <c r="Q329" s="2"/>
      <c r="R329" s="2"/>
      <c r="S329" s="2"/>
      <c r="T329" s="2"/>
    </row>
    <row r="330" spans="1:24" ht="105" customHeight="1" thickBot="1" x14ac:dyDescent="0.55000000000000004">
      <c r="A330" s="191" t="s">
        <v>728</v>
      </c>
      <c r="B330" s="193" t="s">
        <v>729</v>
      </c>
      <c r="C330" s="189">
        <v>12.21</v>
      </c>
      <c r="D330" s="190">
        <v>6</v>
      </c>
      <c r="E330" s="192">
        <v>0.50860000000000005</v>
      </c>
      <c r="F330" s="149"/>
      <c r="G330" s="152"/>
      <c r="H330" s="151"/>
      <c r="I330" s="153"/>
      <c r="J330" s="151"/>
      <c r="K330" s="141"/>
      <c r="L330" s="5"/>
      <c r="M330" s="5"/>
      <c r="N330" s="2"/>
      <c r="O330" s="2"/>
      <c r="P330" s="2"/>
      <c r="Q330" s="2"/>
      <c r="R330" s="2"/>
      <c r="S330" s="2"/>
      <c r="T330" s="2"/>
    </row>
    <row r="331" spans="1:24" ht="105" customHeight="1" thickBot="1" x14ac:dyDescent="0.55000000000000004">
      <c r="A331" s="191" t="s">
        <v>342</v>
      </c>
      <c r="B331" s="193" t="s">
        <v>730</v>
      </c>
      <c r="C331" s="189">
        <v>12.21</v>
      </c>
      <c r="D331" s="190">
        <v>6.01</v>
      </c>
      <c r="E331" s="192">
        <v>0.50780000000000003</v>
      </c>
      <c r="F331" s="149"/>
      <c r="G331" s="152"/>
      <c r="H331" s="151"/>
      <c r="I331" s="153"/>
      <c r="J331" s="151"/>
      <c r="K331" s="141"/>
      <c r="L331" s="5"/>
      <c r="M331" s="5"/>
      <c r="N331" s="2"/>
      <c r="O331" s="2"/>
      <c r="P331" s="2"/>
      <c r="Q331" s="2"/>
      <c r="R331" s="2"/>
      <c r="S331" s="2"/>
      <c r="T331" s="2"/>
    </row>
    <row r="332" spans="1:24" ht="112.5" customHeight="1" thickBot="1" x14ac:dyDescent="0.55000000000000004">
      <c r="A332" s="191" t="s">
        <v>334</v>
      </c>
      <c r="B332" s="193" t="s">
        <v>731</v>
      </c>
      <c r="C332" s="189">
        <v>13.03</v>
      </c>
      <c r="D332" s="190">
        <v>5.99</v>
      </c>
      <c r="E332" s="192">
        <v>0.5403</v>
      </c>
      <c r="F332" s="149"/>
      <c r="G332" s="152"/>
      <c r="H332" s="151"/>
      <c r="I332" s="153"/>
      <c r="J332" s="151"/>
      <c r="K332" s="141"/>
      <c r="L332" s="5"/>
      <c r="M332" s="5"/>
      <c r="N332" s="2"/>
      <c r="O332" s="2"/>
      <c r="P332" s="2"/>
      <c r="Q332" s="2"/>
      <c r="R332" s="2"/>
      <c r="S332" s="2"/>
      <c r="T332" s="2"/>
    </row>
    <row r="333" spans="1:24" ht="109.5" customHeight="1" thickBot="1" x14ac:dyDescent="0.55000000000000004">
      <c r="A333" s="191" t="s">
        <v>337</v>
      </c>
      <c r="B333" s="193" t="s">
        <v>732</v>
      </c>
      <c r="C333" s="189">
        <v>13.85</v>
      </c>
      <c r="D333" s="190">
        <v>6.8500000000000005</v>
      </c>
      <c r="E333" s="192">
        <v>0.50539999999999996</v>
      </c>
      <c r="F333" s="149"/>
      <c r="G333" s="152"/>
      <c r="H333"/>
      <c r="I333" s="153"/>
      <c r="J333" s="151"/>
      <c r="K333" s="141"/>
      <c r="L333" s="5"/>
      <c r="M333" s="5"/>
      <c r="N333" s="2"/>
      <c r="O333" s="2"/>
      <c r="P333" s="2"/>
      <c r="Q333" s="2"/>
      <c r="R333" s="2"/>
      <c r="S333" s="2"/>
      <c r="T333" s="2"/>
    </row>
    <row r="334" spans="1:24" ht="111.75" customHeight="1" thickBot="1" x14ac:dyDescent="0.55000000000000004">
      <c r="A334" s="191" t="s">
        <v>280</v>
      </c>
      <c r="B334" s="193" t="s">
        <v>733</v>
      </c>
      <c r="C334" s="189">
        <v>12.21</v>
      </c>
      <c r="D334" s="190">
        <v>6.2</v>
      </c>
      <c r="E334" s="192">
        <v>0.49220000000000003</v>
      </c>
      <c r="F334" s="149"/>
      <c r="G334" s="152"/>
      <c r="H334" s="151"/>
      <c r="I334" s="153"/>
      <c r="J334" s="151"/>
      <c r="K334" s="141"/>
      <c r="L334" s="5"/>
      <c r="M334" s="5"/>
      <c r="N334" s="2"/>
      <c r="O334" s="2"/>
      <c r="P334" s="2"/>
      <c r="Q334" s="2"/>
      <c r="R334" s="2"/>
      <c r="S334" s="2"/>
      <c r="T334" s="2"/>
    </row>
    <row r="335" spans="1:24" ht="110.25" customHeight="1" thickBot="1" x14ac:dyDescent="0.55000000000000004">
      <c r="A335" s="191" t="s">
        <v>734</v>
      </c>
      <c r="B335" s="193" t="s">
        <v>735</v>
      </c>
      <c r="C335" s="189">
        <v>19.260000000000002</v>
      </c>
      <c r="D335" s="190">
        <v>6</v>
      </c>
      <c r="E335" s="192">
        <v>0.6885</v>
      </c>
      <c r="F335" s="149"/>
      <c r="G335" s="152"/>
      <c r="H335" s="151"/>
      <c r="I335" s="153"/>
      <c r="J335" s="151"/>
      <c r="K335" s="141"/>
      <c r="L335" s="5"/>
      <c r="M335" s="5"/>
      <c r="N335" s="2"/>
      <c r="O335" s="2"/>
      <c r="P335" s="2"/>
      <c r="Q335" s="2"/>
      <c r="R335" s="2"/>
      <c r="S335" s="2"/>
      <c r="T335" s="2"/>
    </row>
    <row r="336" spans="1:24" ht="57.75" thickBot="1" x14ac:dyDescent="0.55000000000000004">
      <c r="A336" s="41" t="s">
        <v>0</v>
      </c>
      <c r="B336" s="41" t="s">
        <v>1</v>
      </c>
      <c r="C336" s="41" t="s">
        <v>2</v>
      </c>
      <c r="D336" s="42" t="s">
        <v>3</v>
      </c>
      <c r="E336" s="149" t="s">
        <v>4</v>
      </c>
      <c r="F336" s="42" t="s">
        <v>48</v>
      </c>
      <c r="G336" s="152"/>
      <c r="H336" s="151"/>
      <c r="I336" s="153"/>
      <c r="J336" s="151"/>
      <c r="K336" s="141"/>
      <c r="L336" s="5"/>
      <c r="M336" s="5"/>
      <c r="N336" s="2"/>
      <c r="O336" s="2"/>
      <c r="P336" s="2"/>
      <c r="Q336" s="2"/>
      <c r="R336" s="2"/>
      <c r="S336" s="2"/>
      <c r="T336" s="2"/>
    </row>
    <row r="337" spans="1:20" ht="109.5" customHeight="1" thickBot="1" x14ac:dyDescent="0.55000000000000004">
      <c r="A337" s="191" t="s">
        <v>736</v>
      </c>
      <c r="B337" s="193" t="s">
        <v>737</v>
      </c>
      <c r="C337" s="189">
        <v>9.91</v>
      </c>
      <c r="D337" s="190">
        <v>3.6</v>
      </c>
      <c r="E337" s="192">
        <v>0.63670000000000004</v>
      </c>
      <c r="F337" s="149"/>
      <c r="G337" s="152"/>
      <c r="H337" s="151"/>
      <c r="I337" s="153"/>
      <c r="J337" s="151"/>
      <c r="K337" s="141"/>
      <c r="L337" s="5"/>
      <c r="M337" s="5"/>
      <c r="N337" s="2"/>
      <c r="O337" s="2"/>
      <c r="P337" s="2"/>
      <c r="Q337" s="2"/>
      <c r="R337" s="2"/>
      <c r="S337" s="2"/>
      <c r="T337" s="2"/>
    </row>
    <row r="338" spans="1:20" ht="109.5" customHeight="1" thickBot="1" x14ac:dyDescent="0.55000000000000004">
      <c r="A338" s="191" t="s">
        <v>738</v>
      </c>
      <c r="B338" s="193" t="s">
        <v>739</v>
      </c>
      <c r="C338" s="189">
        <v>15.91</v>
      </c>
      <c r="D338" s="190">
        <v>10.5</v>
      </c>
      <c r="E338" s="192">
        <v>0.34</v>
      </c>
      <c r="F338" s="149"/>
      <c r="G338" s="152"/>
      <c r="H338" s="151"/>
      <c r="I338" s="153"/>
      <c r="J338" s="151"/>
      <c r="K338" s="141"/>
      <c r="L338" s="5"/>
      <c r="M338" s="5"/>
      <c r="N338" s="2"/>
      <c r="O338" s="2"/>
      <c r="P338" s="2"/>
      <c r="Q338" s="2"/>
      <c r="R338" s="2"/>
      <c r="S338" s="2"/>
      <c r="T338" s="2"/>
    </row>
    <row r="339" spans="1:20" ht="109.5" customHeight="1" thickBot="1" x14ac:dyDescent="0.55000000000000004">
      <c r="A339" s="191" t="s">
        <v>411</v>
      </c>
      <c r="B339" s="193" t="s">
        <v>396</v>
      </c>
      <c r="C339" s="189">
        <v>5.33</v>
      </c>
      <c r="D339" s="190">
        <v>2.2999999999999998</v>
      </c>
      <c r="E339" s="192">
        <v>0.56850000000000001</v>
      </c>
      <c r="F339" s="149"/>
      <c r="G339" s="152"/>
      <c r="H339" s="151"/>
      <c r="I339" s="153"/>
      <c r="J339" s="151"/>
      <c r="K339" s="141"/>
      <c r="L339" s="5"/>
      <c r="M339" s="5"/>
      <c r="N339" s="2"/>
      <c r="O339" s="2"/>
      <c r="P339" s="2"/>
      <c r="Q339" s="2"/>
      <c r="R339" s="2"/>
      <c r="S339" s="2"/>
      <c r="T339" s="2"/>
    </row>
    <row r="340" spans="1:20" ht="109.5" customHeight="1" thickBot="1" x14ac:dyDescent="0.55000000000000004">
      <c r="A340" s="191" t="s">
        <v>740</v>
      </c>
      <c r="B340" s="193" t="s">
        <v>741</v>
      </c>
      <c r="C340" s="189">
        <v>4.84</v>
      </c>
      <c r="D340" s="190">
        <v>3.44</v>
      </c>
      <c r="E340" s="192">
        <v>0.2893</v>
      </c>
      <c r="F340" s="149"/>
      <c r="G340" s="152"/>
      <c r="H340" s="151"/>
      <c r="I340" s="153"/>
      <c r="J340" s="151"/>
      <c r="K340" s="141"/>
      <c r="L340" s="5"/>
      <c r="M340" s="5"/>
      <c r="N340" s="2"/>
      <c r="O340" s="2"/>
      <c r="P340" s="2"/>
      <c r="Q340" s="2"/>
      <c r="R340" s="2"/>
      <c r="S340" s="2"/>
      <c r="T340" s="2"/>
    </row>
    <row r="341" spans="1:20" ht="109.5" customHeight="1" thickBot="1" x14ac:dyDescent="0.55000000000000004">
      <c r="A341" s="191" t="s">
        <v>742</v>
      </c>
      <c r="B341" s="193" t="s">
        <v>743</v>
      </c>
      <c r="C341" s="189">
        <v>4.84</v>
      </c>
      <c r="D341" s="190">
        <v>2.2999999999999998</v>
      </c>
      <c r="E341" s="192">
        <v>0.52480000000000004</v>
      </c>
      <c r="F341" s="149"/>
      <c r="G341" s="152"/>
      <c r="H341" s="151"/>
      <c r="I341" s="153"/>
      <c r="J341" s="151"/>
      <c r="K341" s="141"/>
      <c r="L341" s="5"/>
      <c r="M341" s="5"/>
      <c r="N341" s="2"/>
      <c r="O341" s="2"/>
      <c r="P341" s="2"/>
      <c r="Q341" s="2"/>
      <c r="R341" s="2"/>
      <c r="S341" s="2"/>
      <c r="T341" s="2"/>
    </row>
    <row r="342" spans="1:20" ht="109.5" customHeight="1" thickBot="1" x14ac:dyDescent="0.55000000000000004">
      <c r="A342" s="191" t="s">
        <v>744</v>
      </c>
      <c r="B342" s="193" t="s">
        <v>745</v>
      </c>
      <c r="C342" s="189">
        <v>6.8</v>
      </c>
      <c r="D342" s="190">
        <v>3.2</v>
      </c>
      <c r="E342" s="192">
        <v>0.52939999999999998</v>
      </c>
      <c r="F342" s="149"/>
      <c r="G342" s="152"/>
      <c r="H342" s="151"/>
      <c r="I342" s="153"/>
      <c r="J342" s="151"/>
      <c r="K342" s="141"/>
      <c r="L342" s="5"/>
      <c r="M342" s="5"/>
      <c r="N342" s="2"/>
      <c r="O342" s="2"/>
      <c r="P342" s="2"/>
      <c r="Q342" s="2"/>
      <c r="R342" s="2"/>
      <c r="S342" s="2"/>
      <c r="T342" s="2"/>
    </row>
    <row r="343" spans="1:20" ht="109.5" customHeight="1" thickBot="1" x14ac:dyDescent="0.55000000000000004">
      <c r="A343" s="191" t="s">
        <v>308</v>
      </c>
      <c r="B343" s="193" t="s">
        <v>746</v>
      </c>
      <c r="C343" s="189">
        <v>17.73</v>
      </c>
      <c r="D343" s="190">
        <v>9.0499999999999989</v>
      </c>
      <c r="E343" s="192">
        <v>0.48959999999999998</v>
      </c>
      <c r="F343" s="149"/>
      <c r="G343" s="152"/>
      <c r="H343" s="151"/>
      <c r="I343" s="153"/>
      <c r="J343" s="151"/>
      <c r="K343" s="141"/>
      <c r="L343" s="5"/>
      <c r="M343" s="5"/>
      <c r="N343" s="2"/>
      <c r="O343" s="2"/>
      <c r="P343" s="2"/>
      <c r="Q343" s="2"/>
      <c r="R343" s="2"/>
      <c r="S343" s="2"/>
      <c r="T343" s="2"/>
    </row>
    <row r="344" spans="1:20" ht="108.75" customHeight="1" thickBot="1" x14ac:dyDescent="0.55000000000000004">
      <c r="A344" s="191" t="s">
        <v>309</v>
      </c>
      <c r="B344" s="193" t="s">
        <v>747</v>
      </c>
      <c r="C344" s="189">
        <v>17.73</v>
      </c>
      <c r="D344" s="190">
        <v>9.25</v>
      </c>
      <c r="E344" s="192">
        <v>0.4783</v>
      </c>
      <c r="F344" s="149"/>
      <c r="G344" s="152"/>
      <c r="H344" s="151"/>
      <c r="I344" s="153"/>
      <c r="J344" s="151"/>
      <c r="K344" s="141"/>
      <c r="L344" s="5"/>
      <c r="M344" s="5"/>
      <c r="N344" s="2"/>
      <c r="O344" s="2"/>
      <c r="P344" s="2"/>
      <c r="Q344" s="2"/>
      <c r="R344" s="2"/>
      <c r="S344" s="2"/>
      <c r="T344" s="2"/>
    </row>
    <row r="345" spans="1:20" ht="109.5" customHeight="1" thickBot="1" x14ac:dyDescent="0.55000000000000004">
      <c r="A345" s="191" t="s">
        <v>748</v>
      </c>
      <c r="B345" s="193" t="s">
        <v>749</v>
      </c>
      <c r="C345" s="189">
        <v>6.09</v>
      </c>
      <c r="D345" s="190">
        <v>3.64</v>
      </c>
      <c r="E345" s="192">
        <v>0.40229999999999999</v>
      </c>
      <c r="F345" s="149"/>
      <c r="G345" s="152"/>
      <c r="H345" s="151"/>
      <c r="I345" s="153"/>
      <c r="J345" s="151"/>
      <c r="K345" s="141"/>
      <c r="L345" s="5"/>
      <c r="M345" s="5"/>
      <c r="N345" s="2"/>
      <c r="O345" s="2"/>
      <c r="P345" s="2"/>
      <c r="Q345" s="2"/>
      <c r="R345" s="2"/>
      <c r="S345" s="2"/>
      <c r="T345" s="2"/>
    </row>
    <row r="346" spans="1:20" ht="109.5" customHeight="1" thickBot="1" x14ac:dyDescent="0.55000000000000004">
      <c r="A346" s="191" t="s">
        <v>750</v>
      </c>
      <c r="B346" s="193" t="s">
        <v>751</v>
      </c>
      <c r="C346" s="189">
        <v>9.91</v>
      </c>
      <c r="D346" s="190">
        <v>6</v>
      </c>
      <c r="E346" s="192">
        <v>0.39460000000000001</v>
      </c>
      <c r="F346" s="149"/>
      <c r="G346" s="152"/>
      <c r="H346" s="151"/>
      <c r="I346" s="153"/>
      <c r="J346" s="151"/>
      <c r="K346" s="141"/>
      <c r="L346" s="5"/>
      <c r="M346" s="5"/>
      <c r="N346" s="2"/>
      <c r="O346" s="2"/>
      <c r="P346" s="2"/>
      <c r="Q346" s="2"/>
      <c r="R346" s="2"/>
      <c r="S346" s="2"/>
      <c r="T346" s="2"/>
    </row>
    <row r="347" spans="1:20" ht="109.5" customHeight="1" thickBot="1" x14ac:dyDescent="0.55000000000000004">
      <c r="A347" s="191" t="s">
        <v>752</v>
      </c>
      <c r="B347" s="193" t="s">
        <v>753</v>
      </c>
      <c r="C347" s="189">
        <v>3.61</v>
      </c>
      <c r="D347" s="190">
        <v>1.7</v>
      </c>
      <c r="E347" s="192">
        <v>0.52910000000000001</v>
      </c>
      <c r="F347" s="149"/>
      <c r="G347" s="152"/>
      <c r="H347" s="151"/>
      <c r="I347" s="153"/>
      <c r="J347" s="151"/>
      <c r="K347" s="141"/>
      <c r="L347" s="5"/>
      <c r="M347" s="5"/>
      <c r="N347" s="2"/>
      <c r="O347" s="2"/>
      <c r="P347" s="2"/>
      <c r="Q347" s="2"/>
      <c r="R347" s="2"/>
      <c r="S347" s="2"/>
      <c r="T347" s="2"/>
    </row>
    <row r="348" spans="1:20" ht="109.5" customHeight="1" thickBot="1" x14ac:dyDescent="0.55000000000000004">
      <c r="A348" s="191" t="s">
        <v>412</v>
      </c>
      <c r="B348" s="193" t="s">
        <v>397</v>
      </c>
      <c r="C348" s="189">
        <v>10.27</v>
      </c>
      <c r="D348" s="190">
        <v>2.72</v>
      </c>
      <c r="E348" s="192">
        <v>0.73519999999999996</v>
      </c>
      <c r="F348" s="149"/>
      <c r="G348" s="152"/>
      <c r="H348" s="151"/>
      <c r="I348" s="153"/>
      <c r="J348" s="151"/>
      <c r="K348" s="141"/>
      <c r="L348" s="5"/>
      <c r="M348" s="5"/>
      <c r="N348" s="2"/>
      <c r="O348" s="2"/>
      <c r="P348" s="2"/>
      <c r="Q348" s="2"/>
      <c r="R348" s="2"/>
      <c r="S348" s="2"/>
      <c r="T348" s="2"/>
    </row>
    <row r="349" spans="1:20" ht="112.5" customHeight="1" thickBot="1" x14ac:dyDescent="0.55000000000000004">
      <c r="A349" s="191" t="s">
        <v>754</v>
      </c>
      <c r="B349" s="193" t="s">
        <v>755</v>
      </c>
      <c r="C349" s="189">
        <v>10.45</v>
      </c>
      <c r="D349" s="190">
        <v>6.13</v>
      </c>
      <c r="E349" s="192">
        <v>0.41339999999999999</v>
      </c>
      <c r="F349" s="149"/>
      <c r="G349" s="152"/>
      <c r="H349"/>
      <c r="I349" s="153"/>
      <c r="J349" s="151"/>
      <c r="K349" s="141"/>
      <c r="L349" s="5"/>
      <c r="M349" s="5"/>
      <c r="N349" s="2"/>
      <c r="O349" s="2"/>
      <c r="P349" s="2"/>
      <c r="Q349" s="2"/>
      <c r="R349" s="2"/>
      <c r="S349" s="2"/>
      <c r="T349" s="2"/>
    </row>
    <row r="350" spans="1:20" ht="109.5" customHeight="1" thickBot="1" x14ac:dyDescent="0.55000000000000004">
      <c r="A350" s="191" t="s">
        <v>756</v>
      </c>
      <c r="B350" s="193" t="s">
        <v>757</v>
      </c>
      <c r="C350" s="189">
        <v>25.41</v>
      </c>
      <c r="D350" s="190">
        <v>14</v>
      </c>
      <c r="E350" s="192">
        <v>0.44900000000000001</v>
      </c>
      <c r="F350" s="149"/>
      <c r="G350" s="152"/>
      <c r="H350" s="151"/>
      <c r="I350" s="153"/>
      <c r="J350" s="151"/>
      <c r="K350" s="141"/>
      <c r="L350" s="5"/>
      <c r="M350" s="5"/>
      <c r="N350" s="2"/>
      <c r="O350" s="2"/>
      <c r="P350" s="2"/>
      <c r="Q350" s="2"/>
      <c r="R350" s="2"/>
      <c r="S350" s="2"/>
      <c r="T350" s="2"/>
    </row>
    <row r="351" spans="1:20" ht="57.75" thickBot="1" x14ac:dyDescent="0.55000000000000004">
      <c r="A351" s="41" t="s">
        <v>0</v>
      </c>
      <c r="B351" s="41" t="s">
        <v>1</v>
      </c>
      <c r="C351" s="41" t="s">
        <v>2</v>
      </c>
      <c r="D351" s="42" t="s">
        <v>3</v>
      </c>
      <c r="E351" s="149" t="s">
        <v>4</v>
      </c>
      <c r="F351" s="42" t="s">
        <v>48</v>
      </c>
      <c r="G351" s="152"/>
      <c r="H351" s="151"/>
      <c r="I351" s="153"/>
      <c r="J351" s="151"/>
      <c r="K351" s="141"/>
      <c r="L351" s="5"/>
      <c r="M351" s="5"/>
      <c r="N351" s="2"/>
      <c r="O351" s="2"/>
      <c r="P351" s="2"/>
      <c r="Q351" s="2"/>
      <c r="R351" s="2"/>
      <c r="S351" s="2"/>
      <c r="T351" s="2"/>
    </row>
    <row r="352" spans="1:20" ht="119.25" customHeight="1" thickBot="1" x14ac:dyDescent="0.55000000000000004">
      <c r="A352" s="191" t="s">
        <v>758</v>
      </c>
      <c r="B352" s="193" t="s">
        <v>759</v>
      </c>
      <c r="C352" s="189">
        <v>11.36</v>
      </c>
      <c r="D352" s="190">
        <v>4.92</v>
      </c>
      <c r="E352" s="192">
        <v>0.56689999999999996</v>
      </c>
      <c r="F352" s="149"/>
      <c r="G352" s="152"/>
      <c r="H352" s="151"/>
      <c r="I352" s="153"/>
      <c r="J352" s="151"/>
      <c r="K352" s="141"/>
      <c r="L352" s="5"/>
      <c r="M352" s="5"/>
      <c r="N352" s="2"/>
      <c r="O352" s="2"/>
      <c r="P352" s="2"/>
      <c r="Q352" s="2"/>
      <c r="R352" s="2"/>
      <c r="S352" s="2"/>
      <c r="T352" s="2"/>
    </row>
    <row r="353" spans="1:20" ht="110.25" customHeight="1" thickBot="1" x14ac:dyDescent="0.55000000000000004">
      <c r="A353" s="191" t="s">
        <v>302</v>
      </c>
      <c r="B353" s="193" t="s">
        <v>760</v>
      </c>
      <c r="C353" s="189">
        <v>13.65</v>
      </c>
      <c r="D353" s="190">
        <v>5.75</v>
      </c>
      <c r="E353" s="192">
        <v>0.57879999999999998</v>
      </c>
      <c r="F353" s="149"/>
      <c r="G353" s="152"/>
      <c r="H353" s="151"/>
      <c r="I353" s="153"/>
      <c r="J353" s="151"/>
      <c r="K353" s="141"/>
      <c r="L353" s="5"/>
      <c r="M353" s="5"/>
      <c r="N353" s="2"/>
      <c r="O353" s="2"/>
      <c r="P353" s="2"/>
      <c r="Q353" s="2"/>
      <c r="R353" s="2"/>
      <c r="S353" s="2"/>
      <c r="T353" s="2"/>
    </row>
    <row r="354" spans="1:20" ht="110.25" customHeight="1" thickBot="1" x14ac:dyDescent="0.55000000000000004">
      <c r="A354" s="191" t="s">
        <v>238</v>
      </c>
      <c r="B354" s="193" t="s">
        <v>761</v>
      </c>
      <c r="C354" s="189">
        <v>8.5500000000000007</v>
      </c>
      <c r="D354" s="190">
        <v>3.99</v>
      </c>
      <c r="E354" s="192">
        <v>0.5333</v>
      </c>
      <c r="F354" s="149"/>
      <c r="G354" s="152"/>
      <c r="H354" s="151"/>
      <c r="I354" s="153"/>
      <c r="J354" s="151"/>
      <c r="K354" s="141"/>
      <c r="L354" s="5"/>
      <c r="M354" s="5"/>
      <c r="N354" s="2"/>
      <c r="O354" s="2"/>
      <c r="P354" s="2"/>
      <c r="Q354" s="2"/>
      <c r="R354" s="2"/>
      <c r="S354" s="2"/>
      <c r="T354" s="2"/>
    </row>
    <row r="355" spans="1:20" ht="110.25" customHeight="1" thickBot="1" x14ac:dyDescent="0.55000000000000004">
      <c r="A355" s="191" t="s">
        <v>267</v>
      </c>
      <c r="B355" s="193" t="s">
        <v>762</v>
      </c>
      <c r="C355" s="189">
        <v>9.36</v>
      </c>
      <c r="D355" s="190">
        <v>4.6500000000000004</v>
      </c>
      <c r="E355" s="192">
        <v>0.50319999999999998</v>
      </c>
      <c r="F355" s="149"/>
      <c r="G355" s="152"/>
      <c r="H355" s="151"/>
      <c r="I355" s="153"/>
      <c r="J355" s="151"/>
      <c r="K355" s="141"/>
      <c r="L355" s="5"/>
      <c r="M355" s="5"/>
      <c r="N355" s="2"/>
      <c r="O355" s="2"/>
      <c r="P355" s="2"/>
      <c r="Q355" s="2"/>
      <c r="R355" s="2"/>
      <c r="S355" s="2"/>
      <c r="T355" s="2"/>
    </row>
    <row r="356" spans="1:20" ht="110.25" customHeight="1" thickBot="1" x14ac:dyDescent="0.55000000000000004">
      <c r="A356" s="191" t="s">
        <v>763</v>
      </c>
      <c r="B356" s="193" t="s">
        <v>764</v>
      </c>
      <c r="C356" s="189">
        <v>12.21</v>
      </c>
      <c r="D356" s="190">
        <v>7.66</v>
      </c>
      <c r="E356" s="192">
        <v>0.37259999999999999</v>
      </c>
      <c r="F356" s="149"/>
      <c r="G356" s="152"/>
      <c r="H356" s="151"/>
      <c r="I356" s="153"/>
      <c r="J356" s="151"/>
      <c r="K356" s="141"/>
      <c r="L356" s="5"/>
      <c r="M356" s="5"/>
      <c r="N356" s="2"/>
      <c r="O356" s="2"/>
      <c r="P356" s="2"/>
      <c r="Q356" s="2"/>
      <c r="R356" s="2"/>
      <c r="S356" s="2"/>
      <c r="T356" s="2"/>
    </row>
    <row r="357" spans="1:20" ht="110.25" customHeight="1" thickBot="1" x14ac:dyDescent="0.55000000000000004">
      <c r="A357" s="191" t="s">
        <v>765</v>
      </c>
      <c r="B357" s="193" t="s">
        <v>766</v>
      </c>
      <c r="C357" s="189">
        <v>12</v>
      </c>
      <c r="D357" s="190">
        <v>7.99</v>
      </c>
      <c r="E357" s="192">
        <v>0.3342</v>
      </c>
      <c r="F357" s="149"/>
      <c r="G357" s="152"/>
      <c r="H357" s="151"/>
      <c r="I357" s="153"/>
      <c r="J357" s="151"/>
      <c r="K357" s="141"/>
      <c r="L357" s="5"/>
      <c r="M357" s="5"/>
      <c r="N357" s="2"/>
      <c r="O357" s="2"/>
      <c r="P357" s="2"/>
      <c r="Q357" s="2"/>
      <c r="R357" s="2"/>
      <c r="S357" s="2"/>
      <c r="T357" s="2"/>
    </row>
    <row r="358" spans="1:20" ht="110.25" customHeight="1" thickBot="1" x14ac:dyDescent="0.55000000000000004">
      <c r="A358" s="191" t="s">
        <v>767</v>
      </c>
      <c r="B358" s="193" t="s">
        <v>768</v>
      </c>
      <c r="C358" s="189">
        <v>10.050000000000001</v>
      </c>
      <c r="D358" s="190">
        <v>6.4</v>
      </c>
      <c r="E358" s="192">
        <v>0.36320000000000002</v>
      </c>
      <c r="F358" s="149"/>
      <c r="G358" s="152"/>
      <c r="H358" s="151"/>
      <c r="I358" s="153"/>
      <c r="J358" s="151"/>
      <c r="K358" s="141"/>
      <c r="L358" s="5"/>
      <c r="M358" s="5"/>
      <c r="N358" s="2"/>
      <c r="O358" s="2"/>
      <c r="P358" s="2"/>
      <c r="Q358" s="2"/>
      <c r="R358" s="2"/>
      <c r="S358" s="2"/>
      <c r="T358" s="2"/>
    </row>
    <row r="359" spans="1:20" ht="116.25" customHeight="1" thickBot="1" x14ac:dyDescent="0.55000000000000004">
      <c r="A359" s="191" t="s">
        <v>769</v>
      </c>
      <c r="B359" s="193" t="s">
        <v>770</v>
      </c>
      <c r="C359" s="189">
        <v>8.11</v>
      </c>
      <c r="D359" s="190">
        <v>4.41</v>
      </c>
      <c r="E359" s="192">
        <v>0.45619999999999999</v>
      </c>
      <c r="F359" s="149"/>
      <c r="G359" s="152"/>
      <c r="H359" s="151"/>
      <c r="I359" s="153"/>
      <c r="J359" s="151"/>
      <c r="K359" s="141"/>
      <c r="L359" s="5"/>
      <c r="M359" s="5"/>
      <c r="N359" s="2"/>
      <c r="O359" s="2"/>
      <c r="P359" s="2"/>
      <c r="Q359" s="2"/>
      <c r="R359" s="2"/>
      <c r="S359" s="2"/>
      <c r="T359" s="2"/>
    </row>
    <row r="360" spans="1:20" ht="109.5" customHeight="1" thickBot="1" x14ac:dyDescent="0.55000000000000004">
      <c r="A360" s="191" t="s">
        <v>771</v>
      </c>
      <c r="B360" s="193" t="s">
        <v>772</v>
      </c>
      <c r="C360" s="189">
        <v>5.41</v>
      </c>
      <c r="D360" s="190">
        <v>2.5300000000000002</v>
      </c>
      <c r="E360" s="192">
        <v>0.5323</v>
      </c>
      <c r="F360" s="149"/>
      <c r="G360" s="152"/>
      <c r="H360" s="151"/>
      <c r="I360" s="153"/>
      <c r="J360" s="151"/>
      <c r="K360" s="141"/>
      <c r="L360" s="5"/>
      <c r="M360" s="5"/>
      <c r="N360" s="2"/>
      <c r="O360" s="2"/>
      <c r="P360" s="2"/>
      <c r="Q360" s="2"/>
      <c r="R360" s="2"/>
      <c r="S360" s="2"/>
      <c r="T360" s="2"/>
    </row>
    <row r="361" spans="1:20" ht="109.5" customHeight="1" thickBot="1" x14ac:dyDescent="0.55000000000000004">
      <c r="A361" s="191" t="s">
        <v>773</v>
      </c>
      <c r="B361" s="193" t="s">
        <v>774</v>
      </c>
      <c r="C361" s="189">
        <v>14.82</v>
      </c>
      <c r="D361" s="190">
        <v>8.9</v>
      </c>
      <c r="E361" s="192">
        <v>0.39950000000000002</v>
      </c>
      <c r="F361" s="149"/>
      <c r="G361" s="152"/>
      <c r="H361" s="151"/>
      <c r="I361" s="153"/>
      <c r="J361" s="151"/>
      <c r="K361" s="141"/>
      <c r="L361" s="5"/>
      <c r="M361" s="5"/>
      <c r="N361" s="2"/>
      <c r="O361" s="2"/>
      <c r="P361" s="2"/>
      <c r="Q361" s="2"/>
      <c r="R361" s="2"/>
      <c r="S361" s="2"/>
      <c r="T361" s="2"/>
    </row>
    <row r="362" spans="1:20" ht="109.5" customHeight="1" thickBot="1" x14ac:dyDescent="0.55000000000000004">
      <c r="A362" s="191" t="s">
        <v>775</v>
      </c>
      <c r="B362" s="193" t="s">
        <v>776</v>
      </c>
      <c r="C362" s="189">
        <v>13.91</v>
      </c>
      <c r="D362" s="190">
        <v>8.35</v>
      </c>
      <c r="E362" s="192">
        <v>0.3997</v>
      </c>
      <c r="F362" s="149"/>
      <c r="G362" s="152"/>
      <c r="H362" s="151"/>
      <c r="I362" s="153"/>
      <c r="J362" s="151"/>
      <c r="K362" s="141"/>
      <c r="L362" s="5"/>
      <c r="M362" s="5"/>
      <c r="N362" s="2"/>
      <c r="O362" s="2"/>
      <c r="P362" s="2"/>
      <c r="Q362" s="2"/>
      <c r="R362" s="2"/>
      <c r="S362" s="2"/>
      <c r="T362" s="2"/>
    </row>
    <row r="363" spans="1:20" ht="109.5" customHeight="1" thickBot="1" x14ac:dyDescent="0.55000000000000004">
      <c r="A363" s="191" t="s">
        <v>777</v>
      </c>
      <c r="B363" s="193" t="s">
        <v>778</v>
      </c>
      <c r="C363" s="189">
        <v>4.18</v>
      </c>
      <c r="D363" s="190">
        <v>2.64</v>
      </c>
      <c r="E363" s="192">
        <v>0.36840000000000001</v>
      </c>
      <c r="F363" s="149"/>
      <c r="G363" s="152"/>
      <c r="H363" s="151"/>
      <c r="I363" s="153"/>
      <c r="J363" s="151"/>
      <c r="K363" s="141"/>
      <c r="L363" s="5"/>
      <c r="M363" s="5"/>
      <c r="N363" s="2"/>
      <c r="O363" s="2"/>
      <c r="P363" s="2"/>
      <c r="Q363" s="2"/>
      <c r="R363" s="2"/>
      <c r="S363" s="2"/>
      <c r="T363" s="2"/>
    </row>
    <row r="364" spans="1:20" ht="119.25" customHeight="1" thickBot="1" x14ac:dyDescent="0.55000000000000004">
      <c r="A364" s="191" t="s">
        <v>779</v>
      </c>
      <c r="B364" s="193" t="s">
        <v>780</v>
      </c>
      <c r="C364" s="189">
        <v>4.0199999999999996</v>
      </c>
      <c r="D364" s="190">
        <v>1.71</v>
      </c>
      <c r="E364" s="192">
        <v>0.5746</v>
      </c>
      <c r="F364" s="149"/>
      <c r="G364" s="152"/>
      <c r="H364" s="151"/>
      <c r="I364" s="153"/>
      <c r="J364" s="151"/>
      <c r="K364" s="141"/>
      <c r="L364" s="5"/>
      <c r="M364" s="5"/>
      <c r="N364" s="2"/>
      <c r="O364" s="2"/>
      <c r="P364" s="2"/>
      <c r="Q364" s="2"/>
      <c r="R364" s="2"/>
      <c r="S364" s="2"/>
      <c r="T364" s="2"/>
    </row>
    <row r="365" spans="1:20" ht="57.75" thickBot="1" x14ac:dyDescent="0.55000000000000004">
      <c r="A365" s="41" t="s">
        <v>0</v>
      </c>
      <c r="B365" s="41" t="s">
        <v>1</v>
      </c>
      <c r="C365" s="41" t="s">
        <v>2</v>
      </c>
      <c r="D365" s="42" t="s">
        <v>3</v>
      </c>
      <c r="E365" s="149" t="s">
        <v>4</v>
      </c>
      <c r="F365" s="42" t="s">
        <v>48</v>
      </c>
      <c r="G365" s="152"/>
      <c r="H365" s="151"/>
      <c r="I365" s="153"/>
      <c r="J365" s="151"/>
      <c r="K365" s="141"/>
      <c r="L365" s="5"/>
      <c r="M365" s="5"/>
      <c r="N365" s="2"/>
      <c r="O365" s="2"/>
      <c r="P365" s="2"/>
      <c r="Q365" s="2"/>
      <c r="R365" s="2"/>
      <c r="S365" s="2"/>
      <c r="T365" s="2"/>
    </row>
    <row r="366" spans="1:20" ht="109.5" customHeight="1" thickBot="1" x14ac:dyDescent="0.55000000000000004">
      <c r="A366" s="191" t="s">
        <v>781</v>
      </c>
      <c r="B366" s="193" t="s">
        <v>782</v>
      </c>
      <c r="C366" s="189">
        <v>14.45</v>
      </c>
      <c r="D366" s="190">
        <v>7.62</v>
      </c>
      <c r="E366" s="192">
        <v>0.47270000000000001</v>
      </c>
      <c r="F366" s="149"/>
      <c r="G366" s="152"/>
      <c r="H366" s="151"/>
      <c r="I366" s="153"/>
      <c r="J366" s="151"/>
      <c r="K366" s="141"/>
      <c r="L366" s="5"/>
      <c r="M366" s="5"/>
      <c r="N366" s="2"/>
      <c r="O366" s="2"/>
      <c r="P366" s="2"/>
      <c r="Q366" s="2"/>
      <c r="R366" s="2"/>
      <c r="S366" s="2"/>
      <c r="T366" s="2"/>
    </row>
    <row r="367" spans="1:20" ht="109.5" customHeight="1" thickBot="1" x14ac:dyDescent="0.55000000000000004">
      <c r="A367" s="191" t="s">
        <v>281</v>
      </c>
      <c r="B367" s="193" t="s">
        <v>783</v>
      </c>
      <c r="C367" s="189">
        <v>20</v>
      </c>
      <c r="D367" s="190">
        <v>10.9</v>
      </c>
      <c r="E367" s="192">
        <v>0.45500000000000002</v>
      </c>
      <c r="F367" s="149"/>
      <c r="G367" s="152"/>
      <c r="H367" s="151"/>
      <c r="I367" s="153"/>
      <c r="J367" s="151"/>
      <c r="K367" s="141"/>
      <c r="L367" s="5"/>
      <c r="M367" s="5"/>
      <c r="N367" s="2"/>
      <c r="O367" s="2"/>
      <c r="P367" s="2"/>
      <c r="Q367" s="2"/>
      <c r="R367" s="2"/>
      <c r="S367" s="2"/>
      <c r="T367" s="2"/>
    </row>
    <row r="368" spans="1:20" ht="109.5" customHeight="1" thickBot="1" x14ac:dyDescent="0.55000000000000004">
      <c r="A368" s="191" t="s">
        <v>784</v>
      </c>
      <c r="B368" s="193" t="s">
        <v>785</v>
      </c>
      <c r="C368" s="189">
        <v>3.89</v>
      </c>
      <c r="D368" s="190">
        <v>1.65</v>
      </c>
      <c r="E368" s="192">
        <v>0.57579999999999998</v>
      </c>
      <c r="F368" s="149"/>
      <c r="G368" s="152"/>
      <c r="H368" s="151"/>
      <c r="I368" s="153"/>
      <c r="J368" s="151"/>
      <c r="K368" s="141"/>
      <c r="L368" s="5"/>
      <c r="M368" s="5"/>
      <c r="N368" s="2"/>
      <c r="O368" s="2"/>
      <c r="P368" s="2"/>
      <c r="Q368" s="2"/>
      <c r="R368" s="2"/>
      <c r="S368" s="2"/>
      <c r="T368" s="2"/>
    </row>
    <row r="369" spans="1:20" ht="109.5" customHeight="1" thickBot="1" x14ac:dyDescent="0.55000000000000004">
      <c r="A369" s="191" t="s">
        <v>786</v>
      </c>
      <c r="B369" s="193" t="s">
        <v>787</v>
      </c>
      <c r="C369" s="189">
        <v>10</v>
      </c>
      <c r="D369" s="190">
        <v>6.6000000000000005</v>
      </c>
      <c r="E369" s="192">
        <v>0.34</v>
      </c>
      <c r="F369" s="149"/>
      <c r="G369" s="152"/>
      <c r="H369" s="151"/>
      <c r="I369" s="153"/>
      <c r="J369" s="151"/>
      <c r="K369" s="141"/>
      <c r="L369" s="5"/>
      <c r="M369" s="5"/>
      <c r="N369" s="2"/>
      <c r="O369" s="2"/>
      <c r="P369" s="2"/>
      <c r="Q369" s="2"/>
      <c r="R369" s="2"/>
      <c r="S369" s="2"/>
      <c r="T369" s="2"/>
    </row>
    <row r="370" spans="1:20" ht="109.5" customHeight="1" thickBot="1" x14ac:dyDescent="0.55000000000000004">
      <c r="A370" s="191" t="s">
        <v>788</v>
      </c>
      <c r="B370" s="193" t="s">
        <v>789</v>
      </c>
      <c r="C370" s="189">
        <v>31.97</v>
      </c>
      <c r="D370" s="190">
        <v>18.11</v>
      </c>
      <c r="E370" s="192">
        <v>0.4335</v>
      </c>
      <c r="F370" s="149"/>
      <c r="G370" s="152"/>
      <c r="H370" s="151"/>
      <c r="I370" s="153"/>
      <c r="J370" s="151"/>
      <c r="K370" s="141"/>
      <c r="L370" s="5"/>
      <c r="M370" s="5"/>
      <c r="N370" s="2"/>
      <c r="O370" s="2"/>
      <c r="P370" s="2"/>
      <c r="Q370" s="2"/>
      <c r="R370" s="2"/>
      <c r="S370" s="2"/>
      <c r="T370" s="2"/>
    </row>
    <row r="371" spans="1:20" ht="109.5" customHeight="1" thickBot="1" x14ac:dyDescent="0.55000000000000004">
      <c r="A371" s="191" t="s">
        <v>790</v>
      </c>
      <c r="B371" s="193" t="s">
        <v>791</v>
      </c>
      <c r="C371" s="189">
        <v>57.18</v>
      </c>
      <c r="D371" s="190">
        <v>32.68</v>
      </c>
      <c r="E371" s="192">
        <v>0.42849999999999999</v>
      </c>
      <c r="F371" s="149"/>
      <c r="G371" s="152"/>
      <c r="H371" s="151"/>
      <c r="I371" s="153"/>
      <c r="J371" s="151"/>
      <c r="K371" s="141"/>
      <c r="L371" s="5"/>
      <c r="M371" s="5"/>
      <c r="N371" s="2"/>
      <c r="O371" s="2"/>
      <c r="P371" s="2"/>
      <c r="Q371" s="2"/>
      <c r="R371" s="2"/>
      <c r="S371" s="2"/>
      <c r="T371" s="2"/>
    </row>
    <row r="372" spans="1:20" ht="109.5" customHeight="1" thickBot="1" x14ac:dyDescent="0.55000000000000004">
      <c r="A372" s="191" t="s">
        <v>792</v>
      </c>
      <c r="B372" s="193" t="s">
        <v>793</v>
      </c>
      <c r="C372" s="189">
        <v>32.270000000000003</v>
      </c>
      <c r="D372" s="190">
        <v>18.48</v>
      </c>
      <c r="E372" s="192">
        <v>0.42730000000000001</v>
      </c>
      <c r="F372" s="149"/>
      <c r="G372" s="152"/>
      <c r="H372" s="151"/>
      <c r="I372" s="153"/>
      <c r="J372" s="151"/>
      <c r="K372" s="141"/>
      <c r="L372" s="5"/>
      <c r="M372" s="5"/>
      <c r="N372" s="2"/>
      <c r="O372" s="2"/>
      <c r="P372" s="2"/>
      <c r="Q372" s="2"/>
      <c r="R372" s="2"/>
      <c r="S372" s="2"/>
      <c r="T372" s="2"/>
    </row>
    <row r="373" spans="1:20" ht="109.5" customHeight="1" thickBot="1" x14ac:dyDescent="0.55000000000000004">
      <c r="A373" s="191" t="s">
        <v>794</v>
      </c>
      <c r="B373" s="193" t="s">
        <v>795</v>
      </c>
      <c r="C373" s="189">
        <v>57.18</v>
      </c>
      <c r="D373" s="190">
        <v>32.74</v>
      </c>
      <c r="E373" s="192">
        <v>0.4274</v>
      </c>
      <c r="F373" s="149"/>
      <c r="G373" s="152"/>
      <c r="H373" s="151"/>
      <c r="I373" s="153"/>
      <c r="J373" s="151"/>
      <c r="K373" s="141"/>
      <c r="L373" s="5"/>
      <c r="M373" s="5"/>
      <c r="N373" s="2"/>
      <c r="O373" s="2"/>
      <c r="P373" s="2"/>
      <c r="Q373" s="2"/>
      <c r="R373" s="2"/>
      <c r="S373" s="2"/>
      <c r="T373" s="2"/>
    </row>
    <row r="374" spans="1:20" ht="109.5" customHeight="1" thickBot="1" x14ac:dyDescent="0.55000000000000004">
      <c r="A374" s="191" t="s">
        <v>344</v>
      </c>
      <c r="B374" s="193" t="s">
        <v>796</v>
      </c>
      <c r="C374" s="189">
        <v>13</v>
      </c>
      <c r="D374" s="190">
        <v>6.8500000000000005</v>
      </c>
      <c r="E374" s="192">
        <v>0.47310000000000002</v>
      </c>
      <c r="F374" s="149"/>
      <c r="G374" s="152"/>
      <c r="H374" s="151"/>
      <c r="I374" s="153"/>
      <c r="J374" s="151"/>
      <c r="K374" s="141"/>
      <c r="L374" s="5"/>
      <c r="M374" s="5"/>
      <c r="N374" s="2"/>
      <c r="O374" s="2"/>
      <c r="P374" s="2"/>
      <c r="Q374" s="2"/>
      <c r="R374" s="2"/>
      <c r="S374" s="2"/>
      <c r="T374" s="2"/>
    </row>
    <row r="375" spans="1:20" ht="109.5" customHeight="1" thickBot="1" x14ac:dyDescent="0.55000000000000004">
      <c r="A375" s="191" t="s">
        <v>797</v>
      </c>
      <c r="B375" s="193" t="s">
        <v>798</v>
      </c>
      <c r="C375" s="189">
        <v>7.18</v>
      </c>
      <c r="D375" s="190">
        <v>4.91</v>
      </c>
      <c r="E375" s="192">
        <v>0.31619999999999998</v>
      </c>
      <c r="F375" s="149"/>
      <c r="G375" s="152"/>
      <c r="H375" s="151"/>
      <c r="I375" s="153"/>
      <c r="J375" s="151"/>
      <c r="K375" s="141"/>
      <c r="L375" s="5"/>
      <c r="M375" s="5"/>
      <c r="N375" s="2"/>
      <c r="O375" s="2"/>
      <c r="P375" s="2"/>
      <c r="Q375" s="2"/>
      <c r="R375" s="2"/>
      <c r="S375" s="2"/>
      <c r="T375" s="2"/>
    </row>
    <row r="376" spans="1:20" ht="109.5" customHeight="1" thickBot="1" x14ac:dyDescent="0.55000000000000004">
      <c r="A376" s="191" t="s">
        <v>352</v>
      </c>
      <c r="B376" s="193" t="s">
        <v>799</v>
      </c>
      <c r="C376" s="189">
        <v>8.09</v>
      </c>
      <c r="D376" s="190">
        <v>4.6500000000000004</v>
      </c>
      <c r="E376" s="192">
        <v>0.42520000000000002</v>
      </c>
      <c r="F376" s="149"/>
      <c r="G376" s="152"/>
      <c r="H376" s="151"/>
      <c r="I376" s="153"/>
      <c r="J376" s="151"/>
      <c r="K376" s="141"/>
      <c r="L376" s="5"/>
      <c r="M376" s="5"/>
      <c r="N376" s="2"/>
      <c r="O376" s="2"/>
      <c r="P376" s="2"/>
      <c r="Q376" s="2"/>
      <c r="R376" s="2"/>
      <c r="S376" s="2"/>
      <c r="T376" s="2"/>
    </row>
    <row r="377" spans="1:20" ht="109.5" customHeight="1" thickBot="1" x14ac:dyDescent="0.55000000000000004">
      <c r="A377" s="191" t="s">
        <v>800</v>
      </c>
      <c r="B377" s="193" t="s">
        <v>801</v>
      </c>
      <c r="C377" s="189">
        <v>2.91</v>
      </c>
      <c r="D377" s="190">
        <v>2</v>
      </c>
      <c r="E377" s="192">
        <v>0.31269999999999998</v>
      </c>
      <c r="F377" s="149"/>
      <c r="G377" s="152"/>
      <c r="H377" s="151"/>
      <c r="I377" s="153"/>
      <c r="J377" s="151"/>
      <c r="K377" s="141"/>
      <c r="L377" s="5"/>
      <c r="M377" s="5"/>
      <c r="N377" s="2"/>
      <c r="O377" s="2"/>
      <c r="P377" s="2"/>
      <c r="Q377" s="2"/>
      <c r="R377" s="2"/>
      <c r="S377" s="2"/>
      <c r="T377" s="2"/>
    </row>
    <row r="378" spans="1:20" ht="109.5" customHeight="1" thickBot="1" x14ac:dyDescent="0.55000000000000004">
      <c r="A378" s="191" t="s">
        <v>324</v>
      </c>
      <c r="B378" s="193" t="s">
        <v>802</v>
      </c>
      <c r="C378" s="189">
        <v>9.5500000000000007</v>
      </c>
      <c r="D378" s="190">
        <v>4.3499999999999996</v>
      </c>
      <c r="E378" s="192">
        <v>0.54449999999999998</v>
      </c>
      <c r="F378" s="149"/>
      <c r="G378" s="152"/>
      <c r="H378" s="151"/>
      <c r="I378" s="153"/>
      <c r="J378" s="151"/>
      <c r="K378" s="141"/>
      <c r="L378" s="5"/>
      <c r="M378" s="5"/>
      <c r="N378" s="2"/>
      <c r="O378" s="2"/>
      <c r="P378" s="2"/>
      <c r="Q378" s="2"/>
      <c r="R378" s="2"/>
      <c r="S378" s="2"/>
      <c r="T378" s="2"/>
    </row>
    <row r="379" spans="1:20" ht="109.5" customHeight="1" thickBot="1" x14ac:dyDescent="0.55000000000000004">
      <c r="A379" s="191" t="s">
        <v>803</v>
      </c>
      <c r="B379" s="193" t="s">
        <v>804</v>
      </c>
      <c r="C379" s="189">
        <v>9.5500000000000007</v>
      </c>
      <c r="D379" s="190">
        <v>3.9</v>
      </c>
      <c r="E379" s="192">
        <v>0.59160000000000001</v>
      </c>
      <c r="F379" s="149"/>
      <c r="G379" s="152"/>
      <c r="H379" s="151"/>
      <c r="I379" s="153"/>
      <c r="J379" s="151"/>
      <c r="K379" s="141"/>
      <c r="L379" s="5"/>
      <c r="M379" s="5"/>
      <c r="N379" s="2"/>
      <c r="O379" s="2"/>
      <c r="P379" s="2"/>
      <c r="Q379" s="2"/>
      <c r="R379" s="2"/>
      <c r="S379" s="2"/>
      <c r="T379" s="2"/>
    </row>
    <row r="380" spans="1:20" ht="57.75" thickBot="1" x14ac:dyDescent="0.55000000000000004">
      <c r="A380" s="41" t="s">
        <v>0</v>
      </c>
      <c r="B380" s="41" t="s">
        <v>1</v>
      </c>
      <c r="C380" s="41" t="s">
        <v>2</v>
      </c>
      <c r="D380" s="42" t="s">
        <v>3</v>
      </c>
      <c r="E380" s="149" t="s">
        <v>4</v>
      </c>
      <c r="F380" s="42" t="s">
        <v>48</v>
      </c>
      <c r="G380" s="152"/>
      <c r="H380" s="151"/>
      <c r="I380" s="153"/>
      <c r="J380" s="151"/>
      <c r="K380" s="141"/>
      <c r="L380" s="5"/>
      <c r="M380" s="5"/>
      <c r="N380" s="2"/>
      <c r="O380" s="2"/>
      <c r="P380" s="2"/>
      <c r="Q380" s="2"/>
      <c r="R380" s="2"/>
      <c r="S380" s="2"/>
      <c r="T380" s="2"/>
    </row>
    <row r="381" spans="1:20" ht="109.5" customHeight="1" thickBot="1" x14ac:dyDescent="0.55000000000000004">
      <c r="A381" s="191" t="s">
        <v>353</v>
      </c>
      <c r="B381" s="193" t="s">
        <v>805</v>
      </c>
      <c r="C381" s="189">
        <v>6.55</v>
      </c>
      <c r="D381" s="190">
        <v>2.6</v>
      </c>
      <c r="E381" s="192">
        <v>0.60309999999999997</v>
      </c>
      <c r="F381" s="149"/>
      <c r="G381" s="152"/>
      <c r="H381" s="151"/>
      <c r="I381" s="153"/>
      <c r="J381" s="151"/>
      <c r="K381" s="141"/>
      <c r="L381" s="5"/>
      <c r="M381" s="5"/>
      <c r="N381" s="2"/>
      <c r="O381" s="2"/>
      <c r="P381" s="2"/>
      <c r="Q381" s="2"/>
      <c r="R381" s="2"/>
      <c r="S381" s="2"/>
      <c r="T381" s="2"/>
    </row>
    <row r="382" spans="1:20" ht="114.75" customHeight="1" thickBot="1" x14ac:dyDescent="0.55000000000000004">
      <c r="A382" s="191" t="s">
        <v>354</v>
      </c>
      <c r="B382" s="193" t="s">
        <v>806</v>
      </c>
      <c r="C382" s="189">
        <v>6.55</v>
      </c>
      <c r="D382" s="190">
        <v>2.68</v>
      </c>
      <c r="E382" s="192">
        <v>0.59079999999999999</v>
      </c>
      <c r="F382" s="149"/>
      <c r="G382" s="152"/>
      <c r="H382" s="151"/>
      <c r="I382" s="153"/>
      <c r="J382" s="151"/>
      <c r="K382" s="141"/>
      <c r="L382" s="5"/>
      <c r="M382" s="5"/>
      <c r="N382" s="2"/>
      <c r="O382" s="2"/>
      <c r="P382" s="2"/>
      <c r="Q382" s="2"/>
      <c r="R382" s="2"/>
      <c r="S382" s="2"/>
      <c r="T382" s="2"/>
    </row>
    <row r="383" spans="1:20" ht="109.5" customHeight="1" thickBot="1" x14ac:dyDescent="0.55000000000000004">
      <c r="A383" s="191" t="s">
        <v>331</v>
      </c>
      <c r="B383" s="193" t="s">
        <v>807</v>
      </c>
      <c r="C383" s="189">
        <v>9.91</v>
      </c>
      <c r="D383" s="190">
        <v>4.09</v>
      </c>
      <c r="E383" s="192">
        <v>0.58730000000000004</v>
      </c>
      <c r="F383" s="149"/>
      <c r="G383" s="152"/>
      <c r="H383" s="151"/>
      <c r="I383" s="153"/>
      <c r="J383" s="151"/>
      <c r="K383" s="141"/>
      <c r="L383" s="5"/>
      <c r="M383" s="5"/>
      <c r="N383" s="2"/>
      <c r="O383" s="2"/>
      <c r="P383" s="2"/>
      <c r="Q383" s="2"/>
      <c r="R383" s="2"/>
      <c r="S383" s="2"/>
      <c r="T383" s="2"/>
    </row>
    <row r="384" spans="1:20" ht="109.5" customHeight="1" thickBot="1" x14ac:dyDescent="0.55000000000000004">
      <c r="A384" s="191" t="s">
        <v>808</v>
      </c>
      <c r="B384" s="193" t="s">
        <v>809</v>
      </c>
      <c r="C384" s="189">
        <v>10.66</v>
      </c>
      <c r="D384" s="190">
        <v>4.7300000000000004</v>
      </c>
      <c r="E384" s="192">
        <v>0.55630000000000002</v>
      </c>
      <c r="F384" s="149"/>
      <c r="G384" s="152"/>
      <c r="H384" s="151"/>
      <c r="I384" s="153"/>
      <c r="J384" s="151"/>
      <c r="K384" s="141"/>
      <c r="L384" s="5"/>
      <c r="M384" s="5"/>
      <c r="N384" s="2"/>
      <c r="O384" s="2"/>
      <c r="P384" s="2"/>
      <c r="Q384" s="2"/>
      <c r="R384" s="2"/>
      <c r="S384" s="2"/>
      <c r="T384" s="2"/>
    </row>
    <row r="385" spans="1:20" ht="109.5" customHeight="1" thickBot="1" x14ac:dyDescent="0.55000000000000004">
      <c r="A385" s="191" t="s">
        <v>810</v>
      </c>
      <c r="B385" s="193" t="s">
        <v>811</v>
      </c>
      <c r="C385" s="189">
        <v>3.27</v>
      </c>
      <c r="D385" s="190">
        <v>1.9</v>
      </c>
      <c r="E385" s="192">
        <v>0.41899999999999998</v>
      </c>
      <c r="F385" s="149"/>
      <c r="G385" s="152"/>
      <c r="H385" s="151"/>
      <c r="I385" s="153"/>
      <c r="J385" s="151"/>
      <c r="K385" s="141"/>
      <c r="L385" s="5"/>
      <c r="M385" s="5"/>
      <c r="N385" s="2"/>
      <c r="O385" s="2"/>
      <c r="P385" s="2"/>
      <c r="Q385" s="2"/>
      <c r="R385" s="2"/>
      <c r="S385" s="2"/>
      <c r="T385" s="2"/>
    </row>
    <row r="386" spans="1:20" ht="109.5" customHeight="1" thickBot="1" x14ac:dyDescent="0.55000000000000004">
      <c r="A386" s="191" t="s">
        <v>328</v>
      </c>
      <c r="B386" s="193" t="s">
        <v>812</v>
      </c>
      <c r="C386" s="189">
        <v>9.73</v>
      </c>
      <c r="D386" s="190">
        <v>4.1000000000000005</v>
      </c>
      <c r="E386" s="192">
        <v>0.5786</v>
      </c>
      <c r="F386" s="149"/>
      <c r="G386" s="152"/>
      <c r="H386" s="151"/>
      <c r="I386" s="153"/>
      <c r="J386" s="151"/>
      <c r="K386" s="141"/>
      <c r="L386" s="5"/>
      <c r="M386" s="5"/>
      <c r="N386" s="2"/>
      <c r="O386" s="2"/>
      <c r="P386" s="2"/>
      <c r="Q386" s="2"/>
      <c r="R386" s="2"/>
      <c r="S386" s="2"/>
      <c r="T386" s="2"/>
    </row>
    <row r="387" spans="1:20" ht="109.5" customHeight="1" thickBot="1" x14ac:dyDescent="0.55000000000000004">
      <c r="A387" s="191" t="s">
        <v>329</v>
      </c>
      <c r="B387" s="193" t="s">
        <v>813</v>
      </c>
      <c r="C387" s="189">
        <v>9.73</v>
      </c>
      <c r="D387" s="190">
        <v>4.2</v>
      </c>
      <c r="E387" s="192">
        <v>0.56830000000000003</v>
      </c>
      <c r="F387" s="149"/>
      <c r="G387" s="152"/>
      <c r="H387" s="151"/>
      <c r="I387"/>
      <c r="J387" s="151"/>
      <c r="K387" s="141"/>
      <c r="L387" s="5"/>
      <c r="M387" s="5"/>
      <c r="N387" s="2"/>
      <c r="O387" s="2"/>
      <c r="P387" s="2"/>
      <c r="Q387" s="2"/>
      <c r="R387" s="2"/>
      <c r="S387" s="2"/>
      <c r="T387" s="2"/>
    </row>
    <row r="388" spans="1:20" ht="109.5" customHeight="1" thickBot="1" x14ac:dyDescent="0.55000000000000004">
      <c r="A388" s="191" t="s">
        <v>413</v>
      </c>
      <c r="B388" s="193" t="s">
        <v>398</v>
      </c>
      <c r="C388" s="189">
        <v>3.44</v>
      </c>
      <c r="D388" s="190">
        <v>1.6500000000000001</v>
      </c>
      <c r="E388" s="192">
        <v>0.52029999999999998</v>
      </c>
      <c r="F388" s="149"/>
      <c r="G388" s="152"/>
      <c r="H388" s="151"/>
      <c r="I388" s="153"/>
      <c r="J388" s="151"/>
      <c r="K388" s="141"/>
      <c r="L388" s="5"/>
      <c r="M388" s="5"/>
      <c r="N388" s="2"/>
      <c r="O388" s="2"/>
      <c r="P388" s="2"/>
      <c r="Q388" s="2"/>
      <c r="R388" s="2"/>
      <c r="S388" s="2"/>
      <c r="T388" s="2"/>
    </row>
    <row r="389" spans="1:20" ht="109.5" customHeight="1" thickBot="1" x14ac:dyDescent="0.55000000000000004">
      <c r="A389" s="191" t="s">
        <v>414</v>
      </c>
      <c r="B389" s="193" t="s">
        <v>399</v>
      </c>
      <c r="C389" s="189">
        <v>3.44</v>
      </c>
      <c r="D389" s="190">
        <v>1.6500000000000001</v>
      </c>
      <c r="E389" s="192">
        <v>0.52029999999999998</v>
      </c>
      <c r="F389" s="149"/>
      <c r="G389" s="152"/>
      <c r="H389" s="151"/>
      <c r="I389" s="153"/>
      <c r="J389" s="151"/>
      <c r="K389" s="141"/>
      <c r="L389" s="5"/>
      <c r="M389" s="5"/>
      <c r="N389" s="2"/>
      <c r="O389" s="2"/>
      <c r="P389" s="2"/>
      <c r="Q389" s="2"/>
      <c r="R389" s="2"/>
      <c r="S389" s="2"/>
      <c r="T389" s="2"/>
    </row>
    <row r="390" spans="1:20" ht="109.5" customHeight="1" thickBot="1" x14ac:dyDescent="0.55000000000000004">
      <c r="A390" s="191" t="s">
        <v>415</v>
      </c>
      <c r="B390" s="193" t="s">
        <v>400</v>
      </c>
      <c r="C390" s="189">
        <v>3.44</v>
      </c>
      <c r="D390" s="190">
        <v>1.6500000000000001</v>
      </c>
      <c r="E390" s="192">
        <v>0.52029999999999998</v>
      </c>
      <c r="F390" s="149"/>
      <c r="G390" s="152"/>
      <c r="H390" s="151"/>
      <c r="I390" s="153"/>
      <c r="J390" s="151"/>
      <c r="K390" s="141"/>
      <c r="L390" s="5"/>
      <c r="M390" s="5"/>
      <c r="N390" s="2"/>
      <c r="O390" s="2"/>
      <c r="P390" s="2"/>
      <c r="Q390" s="2"/>
      <c r="R390" s="2"/>
      <c r="S390" s="2"/>
      <c r="T390" s="2"/>
    </row>
    <row r="391" spans="1:20" ht="109.5" customHeight="1" thickBot="1" x14ac:dyDescent="0.55000000000000004">
      <c r="A391" s="191" t="s">
        <v>814</v>
      </c>
      <c r="B391" s="193" t="s">
        <v>815</v>
      </c>
      <c r="C391" s="189">
        <v>31.56</v>
      </c>
      <c r="D391" s="190">
        <v>20.07</v>
      </c>
      <c r="E391" s="192">
        <v>0.36409999999999998</v>
      </c>
      <c r="F391" s="149"/>
      <c r="G391" s="152"/>
      <c r="H391" s="151"/>
      <c r="I391" s="153"/>
      <c r="J391" s="151"/>
      <c r="K391" s="141"/>
      <c r="L391" s="5"/>
      <c r="M391" s="5"/>
      <c r="N391" s="2"/>
      <c r="O391" s="2"/>
      <c r="P391" s="2"/>
      <c r="Q391" s="2"/>
      <c r="R391" s="2"/>
      <c r="S391" s="2"/>
      <c r="T391" s="2"/>
    </row>
    <row r="392" spans="1:20" ht="109.5" customHeight="1" thickBot="1" x14ac:dyDescent="0.55000000000000004">
      <c r="A392" s="191" t="s">
        <v>816</v>
      </c>
      <c r="B392" s="193" t="s">
        <v>817</v>
      </c>
      <c r="C392" s="189">
        <v>6.39</v>
      </c>
      <c r="D392" s="190">
        <v>2.62</v>
      </c>
      <c r="E392" s="192">
        <v>0.59</v>
      </c>
      <c r="F392" s="149"/>
      <c r="G392" s="152"/>
      <c r="H392" s="151"/>
      <c r="I392" s="153"/>
      <c r="J392" s="151"/>
      <c r="K392" s="141"/>
      <c r="L392" s="5"/>
      <c r="M392" s="5"/>
      <c r="N392" s="2"/>
      <c r="O392" s="2"/>
      <c r="P392" s="2"/>
      <c r="Q392" s="2"/>
      <c r="R392" s="2"/>
      <c r="S392" s="2"/>
      <c r="T392" s="2"/>
    </row>
    <row r="393" spans="1:20" ht="109.5" customHeight="1" thickBot="1" x14ac:dyDescent="0.55000000000000004">
      <c r="A393" s="191" t="s">
        <v>818</v>
      </c>
      <c r="B393" s="193" t="s">
        <v>819</v>
      </c>
      <c r="C393" s="189">
        <v>6.39</v>
      </c>
      <c r="D393" s="190">
        <v>2.3000000000000003</v>
      </c>
      <c r="E393" s="192">
        <v>0.6401</v>
      </c>
      <c r="F393" s="149"/>
      <c r="G393" s="152"/>
      <c r="H393" s="151"/>
      <c r="I393" s="153"/>
      <c r="J393" s="151"/>
      <c r="K393" s="141"/>
      <c r="L393" s="5"/>
      <c r="M393" s="5"/>
      <c r="N393" s="2"/>
      <c r="O393" s="2"/>
      <c r="P393" s="2"/>
      <c r="Q393" s="2"/>
      <c r="R393" s="2"/>
      <c r="S393" s="2"/>
      <c r="T393" s="2"/>
    </row>
    <row r="394" spans="1:20" ht="109.5" customHeight="1" thickBot="1" x14ac:dyDescent="0.55000000000000004">
      <c r="A394" s="191" t="s">
        <v>820</v>
      </c>
      <c r="B394" s="193" t="s">
        <v>821</v>
      </c>
      <c r="C394" s="189">
        <v>6.39</v>
      </c>
      <c r="D394" s="190">
        <v>2.25</v>
      </c>
      <c r="E394" s="192">
        <v>0.64790000000000003</v>
      </c>
      <c r="F394" s="149"/>
      <c r="G394" s="152"/>
      <c r="H394" s="151"/>
      <c r="I394" s="153"/>
      <c r="J394" s="151"/>
      <c r="K394" s="141"/>
      <c r="L394" s="5"/>
      <c r="M394" s="5"/>
      <c r="N394" s="2"/>
      <c r="O394" s="2"/>
      <c r="P394" s="2"/>
      <c r="Q394" s="2"/>
      <c r="R394" s="2"/>
      <c r="S394" s="2"/>
      <c r="T394" s="2"/>
    </row>
    <row r="395" spans="1:20" ht="57.75" thickBot="1" x14ac:dyDescent="0.55000000000000004">
      <c r="A395" s="41" t="s">
        <v>0</v>
      </c>
      <c r="B395" s="41" t="s">
        <v>1</v>
      </c>
      <c r="C395" s="41" t="s">
        <v>2</v>
      </c>
      <c r="D395" s="42" t="s">
        <v>3</v>
      </c>
      <c r="E395" s="149" t="s">
        <v>4</v>
      </c>
      <c r="F395" s="42" t="s">
        <v>48</v>
      </c>
      <c r="G395" s="152"/>
      <c r="H395" s="151"/>
      <c r="I395" s="153"/>
      <c r="J395" s="151"/>
      <c r="K395" s="141"/>
      <c r="L395" s="5"/>
      <c r="M395" s="5"/>
      <c r="N395" s="2"/>
      <c r="O395" s="2"/>
      <c r="P395" s="2"/>
      <c r="Q395" s="2"/>
      <c r="R395" s="2"/>
      <c r="S395" s="2"/>
      <c r="T395" s="2"/>
    </row>
    <row r="396" spans="1:20" ht="109.5" customHeight="1" thickBot="1" x14ac:dyDescent="0.55000000000000004">
      <c r="A396" s="191" t="s">
        <v>822</v>
      </c>
      <c r="B396" s="193" t="s">
        <v>823</v>
      </c>
      <c r="C396" s="189">
        <v>10.38</v>
      </c>
      <c r="D396" s="190">
        <v>3.8</v>
      </c>
      <c r="E396" s="192">
        <v>0.63390000000000002</v>
      </c>
      <c r="F396" s="149"/>
      <c r="G396" s="152"/>
      <c r="H396" s="151"/>
      <c r="I396" s="153"/>
      <c r="J396" s="151"/>
      <c r="K396" s="141"/>
      <c r="L396" s="5"/>
      <c r="M396" s="5"/>
      <c r="N396" s="2"/>
      <c r="O396" s="2"/>
      <c r="P396" s="2"/>
      <c r="Q396" s="2"/>
      <c r="R396" s="2"/>
      <c r="S396" s="2"/>
      <c r="T396" s="2"/>
    </row>
    <row r="397" spans="1:20" ht="109.5" customHeight="1" thickBot="1" x14ac:dyDescent="0.55000000000000004">
      <c r="A397" s="191" t="s">
        <v>416</v>
      </c>
      <c r="B397" s="193" t="s">
        <v>401</v>
      </c>
      <c r="C397" s="189">
        <v>11.39</v>
      </c>
      <c r="D397" s="190">
        <v>5.26</v>
      </c>
      <c r="E397" s="192">
        <v>0.53820000000000001</v>
      </c>
      <c r="F397" s="149"/>
      <c r="G397" s="152"/>
      <c r="H397" s="151"/>
      <c r="I397" s="153"/>
      <c r="J397" s="151"/>
      <c r="K397" s="141"/>
      <c r="L397" s="5"/>
      <c r="M397" s="5"/>
      <c r="N397" s="2"/>
      <c r="O397" s="2"/>
      <c r="P397" s="2"/>
      <c r="Q397" s="2"/>
      <c r="R397" s="2"/>
      <c r="S397" s="2"/>
      <c r="T397" s="2"/>
    </row>
    <row r="398" spans="1:20" ht="109.5" customHeight="1" thickBot="1" x14ac:dyDescent="0.55000000000000004">
      <c r="A398" s="191" t="s">
        <v>317</v>
      </c>
      <c r="B398" s="193" t="s">
        <v>824</v>
      </c>
      <c r="C398" s="189">
        <v>8.77</v>
      </c>
      <c r="D398" s="190">
        <v>5.4300000000000006</v>
      </c>
      <c r="E398" s="192">
        <v>0.38080000000000003</v>
      </c>
      <c r="F398" s="149"/>
      <c r="G398" s="152"/>
      <c r="H398" s="151"/>
      <c r="I398" s="153"/>
      <c r="J398" s="151"/>
      <c r="K398" s="141"/>
      <c r="L398" s="5"/>
      <c r="M398" s="5"/>
      <c r="N398" s="2"/>
      <c r="O398" s="2"/>
      <c r="P398" s="2"/>
      <c r="Q398" s="2"/>
      <c r="R398" s="2"/>
      <c r="S398" s="2"/>
      <c r="T398" s="2"/>
    </row>
    <row r="399" spans="1:20" ht="111" customHeight="1" thickBot="1" x14ac:dyDescent="0.55000000000000004">
      <c r="A399" s="191" t="s">
        <v>312</v>
      </c>
      <c r="B399" s="193" t="s">
        <v>825</v>
      </c>
      <c r="C399" s="189">
        <v>7.38</v>
      </c>
      <c r="D399" s="190">
        <v>4.55</v>
      </c>
      <c r="E399" s="192">
        <v>0.38350000000000001</v>
      </c>
      <c r="F399" s="149"/>
      <c r="G399" s="152"/>
      <c r="H399" s="151"/>
      <c r="I399" s="153"/>
      <c r="J399" s="151"/>
      <c r="K399" s="141"/>
      <c r="L399" s="5"/>
      <c r="M399" s="5"/>
      <c r="N399" s="2"/>
      <c r="O399" s="2"/>
      <c r="P399" s="2"/>
      <c r="Q399" s="2"/>
      <c r="R399" s="2"/>
      <c r="S399" s="2"/>
      <c r="T399" s="2"/>
    </row>
    <row r="400" spans="1:20" ht="109.5" customHeight="1" thickBot="1" x14ac:dyDescent="0.55000000000000004">
      <c r="A400" s="191" t="s">
        <v>311</v>
      </c>
      <c r="B400" s="193" t="s">
        <v>826</v>
      </c>
      <c r="C400" s="189">
        <v>16.23</v>
      </c>
      <c r="D400" s="190">
        <v>9.2299999999999986</v>
      </c>
      <c r="E400" s="192">
        <v>0.43130000000000002</v>
      </c>
      <c r="F400" s="149"/>
      <c r="G400" s="152"/>
      <c r="H400" s="151"/>
      <c r="I400" s="153"/>
      <c r="J400" s="151"/>
      <c r="K400" s="141"/>
      <c r="L400" s="5"/>
      <c r="M400" s="5"/>
      <c r="N400" s="2"/>
      <c r="O400" s="2"/>
      <c r="P400" s="2"/>
      <c r="Q400" s="2"/>
      <c r="R400" s="2"/>
      <c r="S400" s="2"/>
      <c r="T400" s="2"/>
    </row>
    <row r="401" spans="1:20" ht="109.5" customHeight="1" thickBot="1" x14ac:dyDescent="0.55000000000000004">
      <c r="A401" s="191" t="s">
        <v>316</v>
      </c>
      <c r="B401" s="193" t="s">
        <v>827</v>
      </c>
      <c r="C401" s="189">
        <v>9.1</v>
      </c>
      <c r="D401" s="190">
        <v>5.15</v>
      </c>
      <c r="E401" s="192">
        <v>0.43409999999999999</v>
      </c>
      <c r="F401" s="149"/>
      <c r="G401" s="152"/>
      <c r="H401" s="151"/>
      <c r="I401" s="153"/>
      <c r="J401" s="151"/>
      <c r="K401" s="141"/>
      <c r="L401" s="5"/>
      <c r="M401" s="5"/>
      <c r="N401" s="2"/>
      <c r="O401" s="2"/>
      <c r="P401" s="2"/>
      <c r="Q401" s="2"/>
      <c r="R401" s="2"/>
      <c r="S401" s="2"/>
      <c r="T401" s="2"/>
    </row>
    <row r="402" spans="1:20" ht="109.5" customHeight="1" thickBot="1" x14ac:dyDescent="0.55000000000000004">
      <c r="A402" s="191" t="s">
        <v>310</v>
      </c>
      <c r="B402" s="193" t="s">
        <v>828</v>
      </c>
      <c r="C402" s="189">
        <v>9.1</v>
      </c>
      <c r="D402" s="190">
        <v>5.69</v>
      </c>
      <c r="E402" s="192">
        <v>0.37469999999999998</v>
      </c>
      <c r="F402" s="149"/>
      <c r="G402" s="152"/>
      <c r="H402" s="151"/>
      <c r="I402" s="153"/>
      <c r="J402" s="151"/>
      <c r="K402" s="141"/>
      <c r="L402" s="5"/>
      <c r="M402" s="5"/>
      <c r="N402" s="2"/>
      <c r="O402" s="2"/>
      <c r="P402" s="2"/>
      <c r="Q402" s="2"/>
      <c r="R402" s="2"/>
      <c r="S402" s="2"/>
      <c r="T402" s="2"/>
    </row>
    <row r="403" spans="1:20" ht="109.5" customHeight="1" thickBot="1" x14ac:dyDescent="0.55000000000000004">
      <c r="A403" s="191" t="s">
        <v>314</v>
      </c>
      <c r="B403" s="193" t="s">
        <v>829</v>
      </c>
      <c r="C403" s="189">
        <v>16.23</v>
      </c>
      <c r="D403" s="190">
        <v>10.199999999999999</v>
      </c>
      <c r="E403" s="192">
        <v>0.3715</v>
      </c>
      <c r="F403" s="149"/>
      <c r="G403" s="152"/>
      <c r="H403" s="151"/>
      <c r="I403" s="153"/>
      <c r="J403" s="151"/>
      <c r="K403" s="141"/>
      <c r="L403" s="5"/>
      <c r="M403" s="5"/>
      <c r="N403" s="2"/>
      <c r="O403" s="2"/>
      <c r="P403" s="2"/>
      <c r="Q403" s="2"/>
      <c r="R403" s="2"/>
      <c r="S403" s="2"/>
      <c r="T403" s="2"/>
    </row>
    <row r="404" spans="1:20" ht="109.5" customHeight="1" thickBot="1" x14ac:dyDescent="0.55000000000000004">
      <c r="A404" s="191" t="s">
        <v>315</v>
      </c>
      <c r="B404" s="193" t="s">
        <v>830</v>
      </c>
      <c r="C404" s="189">
        <v>9.1</v>
      </c>
      <c r="D404" s="190">
        <v>5.62</v>
      </c>
      <c r="E404" s="192">
        <v>0.38240000000000002</v>
      </c>
      <c r="F404" s="149"/>
      <c r="G404" s="152"/>
      <c r="H404" s="151"/>
      <c r="I404" s="153"/>
      <c r="J404" s="151"/>
      <c r="K404" s="141"/>
      <c r="L404" s="5"/>
      <c r="M404" s="5"/>
      <c r="N404" s="2"/>
      <c r="O404" s="2"/>
      <c r="P404" s="2"/>
      <c r="Q404" s="2"/>
      <c r="R404" s="2"/>
      <c r="S404" s="2"/>
      <c r="T404" s="2"/>
    </row>
    <row r="405" spans="1:20" ht="109.5" customHeight="1" thickBot="1" x14ac:dyDescent="0.55000000000000004">
      <c r="A405" s="191" t="s">
        <v>313</v>
      </c>
      <c r="B405" s="193" t="s">
        <v>831</v>
      </c>
      <c r="C405" s="189">
        <v>16.23</v>
      </c>
      <c r="D405" s="190">
        <v>10.139999999999999</v>
      </c>
      <c r="E405" s="192">
        <v>0.37519999999999998</v>
      </c>
      <c r="F405" s="149"/>
      <c r="G405" s="152"/>
      <c r="H405" s="151"/>
      <c r="I405" s="153"/>
      <c r="J405" s="151"/>
      <c r="K405" s="141"/>
      <c r="L405" s="5"/>
      <c r="M405" s="5"/>
      <c r="N405" s="2"/>
      <c r="O405" s="2"/>
      <c r="P405" s="2"/>
      <c r="Q405" s="2"/>
      <c r="R405" s="2"/>
      <c r="S405" s="2"/>
      <c r="T405" s="2"/>
    </row>
    <row r="406" spans="1:20" ht="109.5" customHeight="1" thickBot="1" x14ac:dyDescent="0.55000000000000004">
      <c r="A406" s="191" t="s">
        <v>832</v>
      </c>
      <c r="B406" s="193" t="s">
        <v>833</v>
      </c>
      <c r="C406" s="189">
        <v>16.309999999999999</v>
      </c>
      <c r="D406" s="190">
        <v>6</v>
      </c>
      <c r="E406" s="192">
        <v>0.6321</v>
      </c>
      <c r="F406" s="149"/>
      <c r="G406" s="152"/>
      <c r="H406" s="151"/>
      <c r="I406" s="153"/>
      <c r="J406" s="151"/>
      <c r="K406" s="141"/>
      <c r="L406" s="5"/>
      <c r="M406" s="5"/>
      <c r="N406" s="2"/>
      <c r="O406" s="2"/>
      <c r="P406" s="2"/>
      <c r="Q406" s="2"/>
      <c r="R406" s="2"/>
      <c r="S406" s="2"/>
      <c r="T406" s="2"/>
    </row>
    <row r="407" spans="1:20" ht="109.5" customHeight="1" thickBot="1" x14ac:dyDescent="0.55000000000000004">
      <c r="A407" s="191" t="s">
        <v>834</v>
      </c>
      <c r="B407" s="193" t="s">
        <v>835</v>
      </c>
      <c r="C407" s="189">
        <v>12.27</v>
      </c>
      <c r="D407" s="190">
        <v>6.3</v>
      </c>
      <c r="E407" s="192">
        <v>0.48659999999999998</v>
      </c>
      <c r="F407" s="149"/>
      <c r="G407" s="152"/>
      <c r="H407" s="151"/>
      <c r="I407" s="153"/>
      <c r="J407" s="151"/>
      <c r="K407" s="141"/>
      <c r="L407" s="5"/>
      <c r="M407" s="5"/>
      <c r="N407" s="2"/>
      <c r="O407" s="2"/>
      <c r="P407" s="2"/>
      <c r="Q407" s="2"/>
      <c r="R407" s="2"/>
      <c r="S407" s="2"/>
      <c r="T407" s="2"/>
    </row>
    <row r="408" spans="1:20" ht="57.75" thickBot="1" x14ac:dyDescent="0.55000000000000004">
      <c r="A408" s="41" t="s">
        <v>0</v>
      </c>
      <c r="B408" s="41" t="s">
        <v>1</v>
      </c>
      <c r="C408" s="41" t="s">
        <v>2</v>
      </c>
      <c r="D408" s="42" t="s">
        <v>3</v>
      </c>
      <c r="E408" s="149" t="s">
        <v>4</v>
      </c>
      <c r="F408" s="42" t="s">
        <v>48</v>
      </c>
      <c r="G408" s="152"/>
      <c r="H408" s="151"/>
      <c r="I408" s="153"/>
      <c r="J408" s="151"/>
      <c r="K408" s="141"/>
      <c r="L408" s="5"/>
      <c r="M408" s="5"/>
      <c r="N408" s="2"/>
      <c r="O408" s="2"/>
      <c r="P408" s="2"/>
      <c r="Q408" s="2"/>
      <c r="R408" s="2"/>
      <c r="S408" s="2"/>
      <c r="T408" s="2"/>
    </row>
    <row r="409" spans="1:20" ht="109.5" customHeight="1" thickBot="1" x14ac:dyDescent="0.55000000000000004">
      <c r="A409" s="191" t="s">
        <v>232</v>
      </c>
      <c r="B409" s="193" t="s">
        <v>836</v>
      </c>
      <c r="C409" s="189">
        <v>28.09</v>
      </c>
      <c r="D409" s="190">
        <v>15.44</v>
      </c>
      <c r="E409" s="192">
        <v>0.45029999999999998</v>
      </c>
      <c r="F409" s="149"/>
      <c r="G409" s="152"/>
      <c r="H409" s="151"/>
      <c r="I409" s="153"/>
      <c r="J409" s="151"/>
      <c r="K409" s="141"/>
      <c r="L409" s="5"/>
      <c r="M409" s="5"/>
      <c r="N409" s="2"/>
      <c r="O409" s="2"/>
      <c r="P409" s="2"/>
      <c r="Q409" s="2"/>
      <c r="R409" s="2"/>
      <c r="S409" s="2"/>
      <c r="T409" s="2"/>
    </row>
    <row r="410" spans="1:20" ht="109.5" customHeight="1" thickBot="1" x14ac:dyDescent="0.55000000000000004">
      <c r="A410" s="191" t="s">
        <v>837</v>
      </c>
      <c r="B410" s="193" t="s">
        <v>838</v>
      </c>
      <c r="C410" s="189">
        <v>4.75</v>
      </c>
      <c r="D410" s="190">
        <v>2.95</v>
      </c>
      <c r="E410" s="192">
        <v>0.37890000000000001</v>
      </c>
      <c r="F410" s="149"/>
      <c r="G410" s="152"/>
      <c r="H410" s="151"/>
      <c r="I410" s="153"/>
      <c r="J410" s="151"/>
      <c r="K410" s="141"/>
      <c r="L410" s="5"/>
      <c r="M410" s="5"/>
      <c r="N410" s="2"/>
      <c r="O410" s="2"/>
      <c r="P410" s="2"/>
      <c r="Q410" s="2"/>
      <c r="R410" s="2"/>
      <c r="S410" s="2"/>
      <c r="T410" s="2"/>
    </row>
    <row r="411" spans="1:20" ht="109.5" customHeight="1" thickBot="1" x14ac:dyDescent="0.55000000000000004">
      <c r="A411" s="191" t="s">
        <v>839</v>
      </c>
      <c r="B411" s="193" t="s">
        <v>840</v>
      </c>
      <c r="C411" s="189">
        <v>5.66</v>
      </c>
      <c r="D411" s="190">
        <v>3.74</v>
      </c>
      <c r="E411" s="192">
        <v>0.3392</v>
      </c>
      <c r="F411" s="149"/>
      <c r="G411" s="152"/>
      <c r="H411" s="151"/>
      <c r="I411" s="153"/>
      <c r="J411" s="151"/>
      <c r="K411" s="141"/>
      <c r="L411" s="5"/>
      <c r="M411" s="5"/>
      <c r="N411" s="2"/>
      <c r="O411" s="2"/>
      <c r="P411" s="2"/>
      <c r="Q411" s="2"/>
      <c r="R411" s="2"/>
      <c r="S411" s="2"/>
      <c r="T411" s="2"/>
    </row>
    <row r="412" spans="1:20" ht="109.5" customHeight="1" thickBot="1" x14ac:dyDescent="0.55000000000000004">
      <c r="A412" s="191" t="s">
        <v>841</v>
      </c>
      <c r="B412" s="193" t="s">
        <v>842</v>
      </c>
      <c r="C412" s="189">
        <v>14.55</v>
      </c>
      <c r="D412" s="190">
        <v>9.35</v>
      </c>
      <c r="E412" s="192">
        <v>0.3574</v>
      </c>
      <c r="F412" s="149"/>
      <c r="G412" s="151"/>
      <c r="H412" s="153"/>
      <c r="J412" s="141"/>
      <c r="K412" s="5"/>
      <c r="L412" s="5"/>
      <c r="M412" s="2"/>
      <c r="N412" s="2"/>
      <c r="O412" s="2"/>
      <c r="P412" s="2"/>
      <c r="Q412" s="2"/>
      <c r="R412" s="2"/>
      <c r="S412" s="2"/>
      <c r="T412" s="2"/>
    </row>
    <row r="413" spans="1:20" ht="109.5" customHeight="1" thickBot="1" x14ac:dyDescent="0.55000000000000004">
      <c r="A413" s="191" t="s">
        <v>231</v>
      </c>
      <c r="B413" s="193" t="s">
        <v>843</v>
      </c>
      <c r="C413" s="189">
        <v>4.45</v>
      </c>
      <c r="D413" s="190">
        <v>1.5</v>
      </c>
      <c r="E413" s="192">
        <v>0.66290000000000004</v>
      </c>
      <c r="F413" s="149"/>
      <c r="G413" s="152"/>
      <c r="H413" s="151"/>
      <c r="I413" s="153"/>
      <c r="J413" s="151"/>
      <c r="K413" s="141"/>
      <c r="L413" s="5"/>
      <c r="M413" s="5"/>
      <c r="N413" s="2"/>
      <c r="O413" s="2"/>
      <c r="P413" s="2"/>
      <c r="Q413" s="2"/>
      <c r="R413" s="2"/>
      <c r="S413" s="2"/>
      <c r="T413" s="2"/>
    </row>
    <row r="414" spans="1:20" ht="109.5" customHeight="1" thickBot="1" x14ac:dyDescent="0.55000000000000004">
      <c r="A414" s="191" t="s">
        <v>319</v>
      </c>
      <c r="B414" s="193" t="s">
        <v>844</v>
      </c>
      <c r="C414" s="189">
        <v>4.45</v>
      </c>
      <c r="D414" s="190">
        <v>1.45</v>
      </c>
      <c r="E414" s="192">
        <v>0.67420000000000002</v>
      </c>
      <c r="F414" s="149"/>
      <c r="G414" s="152"/>
      <c r="H414" s="151"/>
      <c r="I414" s="153"/>
      <c r="J414" s="151"/>
      <c r="K414" s="141"/>
      <c r="L414" s="5"/>
      <c r="M414" s="5"/>
      <c r="N414" s="2"/>
      <c r="O414" s="2"/>
      <c r="P414" s="2"/>
      <c r="Q414" s="2"/>
      <c r="R414" s="2"/>
      <c r="S414" s="2"/>
      <c r="T414" s="2"/>
    </row>
    <row r="415" spans="1:20" ht="112.5" customHeight="1" thickBot="1" x14ac:dyDescent="0.55000000000000004">
      <c r="A415" s="191" t="s">
        <v>355</v>
      </c>
      <c r="B415" s="193" t="s">
        <v>845</v>
      </c>
      <c r="C415" s="189">
        <v>9.93</v>
      </c>
      <c r="D415" s="190">
        <v>5</v>
      </c>
      <c r="E415" s="192">
        <v>0.4965</v>
      </c>
      <c r="F415" s="149"/>
      <c r="G415" s="152"/>
      <c r="H415" s="151"/>
      <c r="I415" s="153"/>
      <c r="J415" s="151"/>
      <c r="K415" s="141"/>
      <c r="L415" s="5"/>
      <c r="M415" s="5"/>
      <c r="N415" s="2"/>
      <c r="O415" s="2"/>
      <c r="P415" s="2"/>
      <c r="Q415" s="2"/>
      <c r="R415" s="2"/>
      <c r="S415" s="2"/>
      <c r="T415" s="2"/>
    </row>
    <row r="416" spans="1:20" ht="109.5" customHeight="1" thickBot="1" x14ac:dyDescent="0.55000000000000004">
      <c r="A416" s="191" t="s">
        <v>846</v>
      </c>
      <c r="B416" s="193" t="s">
        <v>847</v>
      </c>
      <c r="C416" s="189">
        <v>9.92</v>
      </c>
      <c r="D416" s="190">
        <v>3.9</v>
      </c>
      <c r="E416" s="192">
        <v>0.6069</v>
      </c>
      <c r="F416" s="149"/>
      <c r="G416" s="152"/>
      <c r="H416" s="151"/>
      <c r="I416" s="153"/>
      <c r="J416" s="151"/>
      <c r="K416" s="141"/>
      <c r="L416" s="5"/>
      <c r="M416" s="5"/>
      <c r="N416" s="2"/>
      <c r="O416" s="2"/>
      <c r="P416" s="2"/>
      <c r="Q416" s="2"/>
      <c r="R416" s="2"/>
      <c r="S416" s="2"/>
      <c r="T416" s="2"/>
    </row>
    <row r="417" spans="1:20" ht="109.5" customHeight="1" thickBot="1" x14ac:dyDescent="0.55000000000000004">
      <c r="A417" s="191" t="s">
        <v>848</v>
      </c>
      <c r="B417" s="193" t="s">
        <v>849</v>
      </c>
      <c r="C417" s="189">
        <v>26.82</v>
      </c>
      <c r="D417" s="190">
        <v>19.11</v>
      </c>
      <c r="E417" s="192">
        <v>0.28749999999999998</v>
      </c>
      <c r="F417" s="149"/>
      <c r="G417" s="152"/>
      <c r="H417" s="151"/>
      <c r="I417" s="153"/>
      <c r="J417" s="151"/>
      <c r="K417" s="141"/>
      <c r="L417" s="5"/>
      <c r="M417" s="5"/>
      <c r="N417" s="2"/>
      <c r="O417" s="2"/>
      <c r="P417" s="2"/>
      <c r="Q417" s="2"/>
      <c r="R417" s="2"/>
      <c r="S417" s="2"/>
      <c r="T417" s="2"/>
    </row>
    <row r="418" spans="1:20" ht="109.5" customHeight="1" thickBot="1" x14ac:dyDescent="0.55000000000000004">
      <c r="A418" s="191" t="s">
        <v>278</v>
      </c>
      <c r="B418" s="193" t="s">
        <v>850</v>
      </c>
      <c r="C418" s="189">
        <v>9</v>
      </c>
      <c r="D418" s="190">
        <v>3.5</v>
      </c>
      <c r="E418" s="192">
        <v>0.61109999999999998</v>
      </c>
      <c r="F418" s="149"/>
      <c r="G418" s="152"/>
      <c r="H418" s="151"/>
      <c r="I418" s="153"/>
      <c r="J418" s="151"/>
      <c r="K418" s="141"/>
      <c r="L418" s="5"/>
      <c r="M418" s="5"/>
      <c r="N418" s="2"/>
      <c r="O418" s="2"/>
      <c r="P418" s="2"/>
      <c r="Q418" s="2"/>
      <c r="R418" s="2"/>
      <c r="S418" s="2"/>
      <c r="T418" s="2"/>
    </row>
    <row r="419" spans="1:20" ht="109.5" customHeight="1" thickBot="1" x14ac:dyDescent="0.55000000000000004">
      <c r="A419" s="191" t="s">
        <v>851</v>
      </c>
      <c r="B419" s="193" t="s">
        <v>852</v>
      </c>
      <c r="C419" s="189">
        <v>13.18</v>
      </c>
      <c r="D419" s="190">
        <v>8.82</v>
      </c>
      <c r="E419" s="192">
        <v>0.33079999999999998</v>
      </c>
      <c r="F419" s="149"/>
      <c r="G419" s="152"/>
      <c r="H419" s="151"/>
      <c r="I419" s="153"/>
      <c r="J419" s="151"/>
      <c r="K419" s="141"/>
      <c r="L419" s="5"/>
      <c r="M419" s="5"/>
      <c r="N419" s="2"/>
      <c r="O419" s="2"/>
      <c r="P419" s="2"/>
      <c r="Q419" s="2"/>
      <c r="R419" s="2"/>
      <c r="S419" s="2"/>
      <c r="T419" s="2"/>
    </row>
    <row r="420" spans="1:20" ht="109.5" customHeight="1" thickBot="1" x14ac:dyDescent="0.55000000000000004">
      <c r="A420" s="191" t="s">
        <v>274</v>
      </c>
      <c r="B420" s="193" t="s">
        <v>853</v>
      </c>
      <c r="C420" s="189">
        <v>14.82</v>
      </c>
      <c r="D420" s="190">
        <v>7.05</v>
      </c>
      <c r="E420" s="192">
        <v>0.52429999999999999</v>
      </c>
      <c r="F420" s="149"/>
      <c r="G420" s="152"/>
      <c r="H420" s="151"/>
      <c r="I420" s="153"/>
      <c r="J420" s="151"/>
      <c r="K420" s="141"/>
      <c r="L420" s="5"/>
      <c r="M420" s="5"/>
      <c r="N420" s="2"/>
      <c r="O420" s="2"/>
      <c r="P420" s="2"/>
      <c r="Q420" s="2"/>
      <c r="R420" s="2"/>
      <c r="S420" s="2"/>
      <c r="T420" s="2"/>
    </row>
    <row r="421" spans="1:20" ht="109.5" customHeight="1" thickBot="1" x14ac:dyDescent="0.55000000000000004">
      <c r="A421" s="191" t="s">
        <v>854</v>
      </c>
      <c r="B421" s="193" t="s">
        <v>855</v>
      </c>
      <c r="C421" s="189">
        <v>14.82</v>
      </c>
      <c r="D421" s="190">
        <v>7</v>
      </c>
      <c r="E421" s="192">
        <v>0.52769999999999995</v>
      </c>
      <c r="F421" s="149"/>
      <c r="G421" s="152"/>
      <c r="H421" s="151"/>
      <c r="I421" s="153"/>
      <c r="J421" s="151"/>
      <c r="K421" s="141"/>
      <c r="L421" s="5"/>
      <c r="M421" s="5"/>
      <c r="N421" s="2"/>
      <c r="O421" s="2"/>
      <c r="P421" s="2"/>
      <c r="Q421" s="2"/>
      <c r="R421" s="2"/>
      <c r="S421" s="2"/>
      <c r="T421" s="2"/>
    </row>
    <row r="422" spans="1:20" ht="109.5" customHeight="1" thickBot="1" x14ac:dyDescent="0.55000000000000004">
      <c r="A422" s="191" t="s">
        <v>856</v>
      </c>
      <c r="B422" s="193" t="s">
        <v>857</v>
      </c>
      <c r="C422" s="189">
        <v>9.64</v>
      </c>
      <c r="D422" s="190">
        <v>4.5</v>
      </c>
      <c r="E422" s="192">
        <v>0.53320000000000001</v>
      </c>
      <c r="F422" s="149"/>
      <c r="G422" s="152"/>
      <c r="H422" s="151"/>
      <c r="I422" s="153"/>
      <c r="J422" s="151"/>
      <c r="K422" s="141"/>
      <c r="L422" s="5"/>
      <c r="M422" s="5"/>
      <c r="N422" s="2"/>
      <c r="O422" s="2"/>
      <c r="P422" s="2"/>
      <c r="Q422" s="2"/>
      <c r="R422" s="2"/>
      <c r="S422" s="2"/>
      <c r="T422" s="2"/>
    </row>
    <row r="423" spans="1:20" ht="109.5" customHeight="1" x14ac:dyDescent="0.5">
      <c r="A423" s="9"/>
      <c r="C423" s="18"/>
      <c r="D423" s="141"/>
      <c r="E423" s="151"/>
      <c r="F423" s="152"/>
      <c r="G423" s="151"/>
      <c r="H423" s="152"/>
      <c r="J423" s="153"/>
      <c r="L423" s="141"/>
      <c r="M423" s="188"/>
      <c r="N423" s="2"/>
      <c r="O423" s="2"/>
      <c r="P423" s="2"/>
      <c r="Q423" s="2"/>
      <c r="R423" s="2"/>
      <c r="S423" s="2"/>
      <c r="T423" s="2"/>
    </row>
    <row r="424" spans="1:20" ht="109.5" customHeight="1" x14ac:dyDescent="0.5">
      <c r="A424" s="9"/>
      <c r="C424" s="18"/>
      <c r="D424" s="141"/>
      <c r="E424" s="151"/>
      <c r="F424" s="152"/>
      <c r="G424" s="151"/>
      <c r="H424" s="152"/>
      <c r="J424" s="153"/>
      <c r="L424" s="141"/>
      <c r="M424" s="188"/>
      <c r="N424" s="2"/>
      <c r="O424" s="2"/>
      <c r="P424" s="2"/>
      <c r="Q424" s="2"/>
      <c r="R424" s="2"/>
      <c r="S424" s="2"/>
      <c r="T424" s="2"/>
    </row>
    <row r="425" spans="1:20" ht="109.5" customHeight="1" x14ac:dyDescent="0.5">
      <c r="A425" s="9"/>
      <c r="C425" s="18"/>
      <c r="D425" s="141"/>
      <c r="E425" s="151"/>
      <c r="F425" s="152"/>
      <c r="G425" s="151"/>
      <c r="H425" s="152"/>
      <c r="J425" s="153"/>
      <c r="L425" s="141"/>
      <c r="M425" s="188"/>
      <c r="N425" s="2"/>
      <c r="O425" s="2"/>
      <c r="P425" s="2"/>
      <c r="Q425" s="2"/>
      <c r="R425" s="2"/>
      <c r="S425" s="2"/>
      <c r="T425" s="2"/>
    </row>
    <row r="426" spans="1:20" ht="109.5" customHeight="1" x14ac:dyDescent="0.5">
      <c r="A426" s="9"/>
      <c r="C426" s="18"/>
      <c r="D426" s="141"/>
      <c r="E426" s="151"/>
      <c r="F426" s="152"/>
      <c r="G426" s="151"/>
      <c r="H426" s="152"/>
      <c r="J426" s="153"/>
      <c r="L426" s="141"/>
      <c r="M426" s="188"/>
      <c r="N426" s="2"/>
      <c r="O426" s="2"/>
      <c r="P426" s="2"/>
      <c r="Q426" s="2"/>
      <c r="R426" s="2"/>
      <c r="S426" s="2"/>
      <c r="T426" s="2"/>
    </row>
    <row r="427" spans="1:20" ht="109.5" customHeight="1" x14ac:dyDescent="0.5">
      <c r="A427" s="9"/>
      <c r="C427" s="18"/>
      <c r="D427" s="141"/>
      <c r="E427" s="151"/>
      <c r="F427" s="152"/>
      <c r="G427" s="151"/>
      <c r="H427" s="152"/>
      <c r="J427" s="153"/>
      <c r="L427" s="141"/>
      <c r="M427" s="188"/>
      <c r="N427" s="2"/>
      <c r="O427" s="2"/>
      <c r="P427" s="2"/>
      <c r="Q427" s="2"/>
      <c r="R427" s="2"/>
      <c r="S427" s="2"/>
      <c r="T427" s="2"/>
    </row>
    <row r="428" spans="1:20" ht="109.5" customHeight="1" x14ac:dyDescent="0.5">
      <c r="A428" s="9"/>
      <c r="C428" s="18"/>
      <c r="D428" s="141"/>
      <c r="E428" s="151"/>
      <c r="F428" s="152"/>
      <c r="G428" s="151"/>
      <c r="H428" s="152"/>
      <c r="J428" s="153"/>
      <c r="L428" s="141"/>
      <c r="M428" s="188"/>
      <c r="N428" s="2"/>
      <c r="O428" s="2"/>
      <c r="P428" s="2"/>
      <c r="Q428" s="2"/>
      <c r="R428" s="2"/>
      <c r="S428" s="2"/>
      <c r="T428" s="2"/>
    </row>
    <row r="429" spans="1:20" ht="109.5" customHeight="1" x14ac:dyDescent="0.5">
      <c r="A429" s="9"/>
      <c r="C429" s="18"/>
      <c r="D429" s="141"/>
      <c r="E429" s="151"/>
      <c r="F429" s="152"/>
      <c r="G429" s="151"/>
      <c r="H429" s="152"/>
      <c r="J429" s="153"/>
      <c r="L429" s="141"/>
      <c r="M429" s="188"/>
      <c r="N429" s="2"/>
      <c r="O429" s="2"/>
      <c r="P429" s="2"/>
      <c r="Q429" s="2"/>
      <c r="R429" s="2"/>
      <c r="S429" s="2"/>
      <c r="T429" s="2"/>
    </row>
    <row r="430" spans="1:20" ht="109.5" customHeight="1" x14ac:dyDescent="0.5">
      <c r="A430" s="9"/>
      <c r="C430" s="18"/>
      <c r="D430" s="141"/>
      <c r="E430" s="151"/>
      <c r="F430" s="152"/>
      <c r="G430" s="151"/>
      <c r="H430" s="152"/>
      <c r="J430" s="153"/>
      <c r="L430" s="141"/>
      <c r="M430" s="188"/>
      <c r="N430" s="2"/>
      <c r="O430" s="2"/>
      <c r="P430" s="2"/>
      <c r="Q430" s="2"/>
      <c r="R430" s="2"/>
      <c r="S430" s="2"/>
      <c r="T430" s="2"/>
    </row>
    <row r="431" spans="1:20" x14ac:dyDescent="0.5">
      <c r="A431" s="9"/>
      <c r="C431" s="18"/>
      <c r="D431" s="141"/>
      <c r="E431" s="151"/>
      <c r="F431" s="152"/>
      <c r="G431" s="151"/>
      <c r="H431" s="152"/>
      <c r="J431" s="153"/>
      <c r="L431" s="141"/>
      <c r="M431" s="188"/>
      <c r="N431" s="2"/>
      <c r="O431" s="2"/>
      <c r="P431" s="2"/>
      <c r="Q431" s="2"/>
      <c r="R431" s="2"/>
      <c r="S431" s="2"/>
      <c r="T431" s="2"/>
    </row>
    <row r="432" spans="1:20" ht="109.5" customHeight="1" x14ac:dyDescent="0.5">
      <c r="A432" s="9"/>
      <c r="C432" s="18"/>
      <c r="D432" s="141"/>
      <c r="E432" s="151"/>
      <c r="F432" s="152"/>
      <c r="G432" s="151"/>
      <c r="H432" s="152"/>
      <c r="J432" s="153"/>
      <c r="L432" s="141"/>
      <c r="M432" s="188"/>
      <c r="N432" s="2"/>
      <c r="O432" s="2"/>
      <c r="P432" s="2"/>
      <c r="Q432" s="2"/>
      <c r="R432" s="2"/>
      <c r="S432" s="2"/>
      <c r="T432" s="2"/>
    </row>
    <row r="433" spans="1:20" ht="109.5" customHeight="1" x14ac:dyDescent="0.5">
      <c r="A433" s="9"/>
      <c r="C433" s="18"/>
      <c r="D433" s="141"/>
      <c r="E433" s="151"/>
      <c r="F433" s="152"/>
      <c r="G433" s="151"/>
      <c r="H433" s="152"/>
      <c r="J433" s="153"/>
      <c r="L433" s="141"/>
      <c r="M433" s="188"/>
      <c r="N433" s="2"/>
      <c r="O433" s="2"/>
      <c r="P433" s="2"/>
      <c r="Q433" s="2"/>
      <c r="R433" s="2"/>
      <c r="S433" s="2"/>
      <c r="T433" s="2"/>
    </row>
    <row r="434" spans="1:20" ht="109.5" customHeight="1" x14ac:dyDescent="0.5">
      <c r="A434" s="9"/>
      <c r="C434" s="18"/>
      <c r="D434" s="141"/>
      <c r="E434" s="151"/>
      <c r="F434" s="152"/>
      <c r="G434" s="151"/>
      <c r="H434" s="152"/>
      <c r="J434" s="153"/>
      <c r="L434" s="141"/>
      <c r="M434" s="188"/>
      <c r="N434" s="2"/>
      <c r="O434" s="2"/>
      <c r="P434" s="2"/>
      <c r="Q434" s="2"/>
      <c r="R434" s="2"/>
      <c r="S434" s="2"/>
      <c r="T434" s="2"/>
    </row>
    <row r="435" spans="1:20" ht="109.5" customHeight="1" x14ac:dyDescent="0.5">
      <c r="A435" s="9"/>
      <c r="C435" s="18"/>
      <c r="D435" s="141"/>
      <c r="E435" s="151"/>
      <c r="F435" s="152"/>
      <c r="G435" s="151"/>
      <c r="H435" s="152"/>
      <c r="J435" s="153"/>
      <c r="L435" s="141"/>
      <c r="M435" s="188"/>
      <c r="N435" s="2"/>
      <c r="O435" s="2"/>
      <c r="P435" s="2"/>
      <c r="Q435" s="2"/>
      <c r="R435" s="2"/>
      <c r="S435" s="2"/>
      <c r="T435" s="2"/>
    </row>
    <row r="436" spans="1:20" ht="109.5" customHeight="1" x14ac:dyDescent="0.5">
      <c r="A436" s="9"/>
      <c r="C436" s="18"/>
      <c r="D436" s="141"/>
      <c r="E436" s="151"/>
      <c r="F436" s="152"/>
      <c r="G436" s="151"/>
      <c r="H436" s="152"/>
      <c r="J436" s="153"/>
      <c r="L436" s="141"/>
      <c r="M436" s="188"/>
      <c r="N436" s="2"/>
      <c r="O436" s="2"/>
      <c r="P436" s="2"/>
      <c r="Q436" s="2"/>
      <c r="R436" s="2"/>
      <c r="S436" s="2"/>
      <c r="T436" s="2"/>
    </row>
    <row r="437" spans="1:20" ht="109.5" customHeight="1" x14ac:dyDescent="0.5">
      <c r="A437" s="9"/>
      <c r="C437" s="18"/>
      <c r="D437" s="141"/>
      <c r="E437" s="151"/>
      <c r="F437" s="152"/>
      <c r="G437" s="151"/>
      <c r="H437" s="152"/>
      <c r="J437" s="153"/>
      <c r="L437" s="141"/>
      <c r="M437" s="188"/>
      <c r="N437" s="2"/>
      <c r="O437" s="2"/>
      <c r="P437" s="2"/>
      <c r="Q437" s="2"/>
      <c r="R437" s="2"/>
      <c r="S437" s="2"/>
      <c r="T437" s="2"/>
    </row>
    <row r="438" spans="1:20" ht="109.5" customHeight="1" x14ac:dyDescent="0.5">
      <c r="A438" s="9"/>
      <c r="C438" s="18"/>
      <c r="D438" s="141"/>
      <c r="E438" s="151"/>
      <c r="F438" s="152"/>
      <c r="G438" s="151"/>
      <c r="H438" s="152"/>
      <c r="J438" s="153"/>
      <c r="L438" s="141"/>
      <c r="M438" s="188"/>
      <c r="N438" s="2"/>
      <c r="O438" s="2"/>
      <c r="P438" s="2"/>
      <c r="Q438" s="2"/>
      <c r="R438" s="2"/>
      <c r="S438" s="2"/>
      <c r="T438" s="2"/>
    </row>
    <row r="439" spans="1:20" ht="109.5" customHeight="1" x14ac:dyDescent="0.5">
      <c r="A439" s="9"/>
      <c r="C439" s="18"/>
      <c r="D439" s="141"/>
      <c r="E439" s="151"/>
      <c r="F439" s="152"/>
      <c r="G439" s="151"/>
      <c r="H439" s="152"/>
      <c r="J439" s="153"/>
      <c r="L439" s="141"/>
      <c r="M439" s="188"/>
      <c r="N439" s="2"/>
      <c r="O439" s="2"/>
      <c r="P439" s="2"/>
      <c r="Q439" s="2"/>
      <c r="R439" s="2"/>
      <c r="S439" s="2"/>
      <c r="T439" s="2"/>
    </row>
    <row r="440" spans="1:20" ht="109.5" customHeight="1" x14ac:dyDescent="0.5">
      <c r="A440" s="9"/>
      <c r="C440" s="18"/>
      <c r="D440" s="141"/>
      <c r="E440" s="151"/>
      <c r="F440" s="152"/>
      <c r="G440" s="151"/>
      <c r="H440" s="152"/>
      <c r="J440" s="153"/>
      <c r="L440" s="141"/>
      <c r="M440" s="188"/>
      <c r="N440" s="2"/>
      <c r="O440" s="2"/>
      <c r="P440" s="2"/>
      <c r="Q440" s="2"/>
      <c r="R440" s="2"/>
      <c r="S440" s="2"/>
      <c r="T440" s="2"/>
    </row>
    <row r="441" spans="1:20" ht="109.5" customHeight="1" x14ac:dyDescent="0.5">
      <c r="A441" s="9"/>
      <c r="C441" s="18"/>
      <c r="D441" s="141"/>
      <c r="E441" s="151"/>
      <c r="F441" s="152"/>
      <c r="G441" s="151"/>
      <c r="H441" s="152"/>
      <c r="J441" s="153"/>
      <c r="L441" s="141"/>
      <c r="M441" s="188"/>
      <c r="N441" s="2"/>
      <c r="O441" s="2"/>
      <c r="P441" s="2"/>
      <c r="Q441" s="2"/>
      <c r="R441" s="2"/>
      <c r="S441" s="2"/>
      <c r="T441" s="2"/>
    </row>
    <row r="442" spans="1:20" ht="109.5" customHeight="1" x14ac:dyDescent="0.5">
      <c r="A442" s="9"/>
      <c r="C442" s="18"/>
      <c r="D442" s="141"/>
      <c r="E442" s="151"/>
      <c r="F442" s="152"/>
      <c r="G442" s="151"/>
      <c r="H442" s="152"/>
      <c r="J442" s="153"/>
      <c r="L442" s="141"/>
      <c r="M442" s="188"/>
      <c r="N442" s="2"/>
      <c r="O442" s="2"/>
      <c r="P442" s="2"/>
      <c r="Q442" s="2"/>
      <c r="R442" s="2"/>
      <c r="S442" s="2"/>
      <c r="T442" s="2"/>
    </row>
    <row r="443" spans="1:20" ht="109.5" customHeight="1" x14ac:dyDescent="0.5">
      <c r="A443" s="9"/>
      <c r="C443" s="18"/>
      <c r="D443" s="141"/>
      <c r="E443" s="151"/>
      <c r="F443" s="152"/>
      <c r="G443" s="151"/>
      <c r="H443" s="152"/>
      <c r="J443" s="153"/>
      <c r="L443" s="141"/>
      <c r="M443" s="188"/>
      <c r="N443" s="2"/>
      <c r="O443" s="2"/>
      <c r="P443" s="2"/>
      <c r="Q443" s="2"/>
      <c r="R443" s="2"/>
      <c r="S443" s="2"/>
      <c r="T443" s="2"/>
    </row>
    <row r="444" spans="1:20" ht="109.5" customHeight="1" x14ac:dyDescent="0.5">
      <c r="A444" s="9"/>
      <c r="C444" s="18"/>
      <c r="D444" s="141"/>
      <c r="E444" s="151"/>
      <c r="F444" s="152"/>
      <c r="G444" s="151"/>
      <c r="H444" s="152"/>
      <c r="J444" s="153"/>
      <c r="L444" s="141"/>
      <c r="M444" s="188"/>
      <c r="N444" s="2"/>
      <c r="O444" s="2"/>
      <c r="P444" s="2"/>
      <c r="Q444" s="2"/>
      <c r="R444" s="2"/>
      <c r="S444" s="2"/>
      <c r="T444" s="2"/>
    </row>
    <row r="445" spans="1:20" ht="109.5" customHeight="1" x14ac:dyDescent="0.5">
      <c r="A445" s="9"/>
      <c r="C445" s="18"/>
      <c r="D445" s="141"/>
      <c r="E445" s="151"/>
      <c r="F445" s="152"/>
      <c r="G445" s="151"/>
      <c r="H445" s="152"/>
      <c r="J445" s="153"/>
      <c r="L445" s="141"/>
      <c r="M445" s="188"/>
      <c r="N445" s="2"/>
      <c r="O445" s="2"/>
      <c r="P445" s="2"/>
      <c r="Q445" s="2"/>
      <c r="R445" s="2"/>
      <c r="S445" s="2"/>
      <c r="T445" s="2"/>
    </row>
    <row r="446" spans="1:20" x14ac:dyDescent="0.5">
      <c r="A446" s="9"/>
      <c r="C446" s="18"/>
      <c r="D446" s="141"/>
      <c r="E446" s="151"/>
      <c r="F446" s="152"/>
      <c r="G446" s="151"/>
      <c r="H446" s="152"/>
      <c r="J446" s="153"/>
      <c r="L446" s="141"/>
      <c r="M446" s="188"/>
      <c r="N446" s="2"/>
      <c r="O446" s="2"/>
      <c r="P446" s="2"/>
      <c r="Q446" s="2"/>
      <c r="R446" s="2"/>
      <c r="S446" s="2"/>
      <c r="T446" s="2"/>
    </row>
    <row r="447" spans="1:20" ht="109.5" customHeight="1" x14ac:dyDescent="0.5">
      <c r="A447" s="9"/>
      <c r="C447" s="18"/>
      <c r="D447" s="141"/>
      <c r="E447" s="151"/>
      <c r="F447" s="152"/>
      <c r="G447" s="151"/>
      <c r="H447" s="152"/>
      <c r="J447" s="153"/>
      <c r="L447" s="141"/>
      <c r="M447" s="188"/>
      <c r="N447" s="2"/>
      <c r="O447" s="2"/>
      <c r="P447" s="2"/>
      <c r="Q447" s="2"/>
      <c r="R447" s="2"/>
      <c r="S447" s="2"/>
      <c r="T447" s="2"/>
    </row>
    <row r="448" spans="1:20" ht="57.75" customHeight="1" x14ac:dyDescent="0.5">
      <c r="A448" s="9"/>
      <c r="C448" s="18"/>
      <c r="D448" s="141"/>
      <c r="E448" s="151"/>
      <c r="F448" s="152"/>
      <c r="G448" s="151"/>
      <c r="H448" s="152"/>
      <c r="J448" s="153"/>
      <c r="L448" s="141"/>
      <c r="M448" s="188"/>
      <c r="N448" s="2"/>
      <c r="O448" s="2"/>
      <c r="P448" s="2"/>
      <c r="Q448" s="2"/>
      <c r="R448" s="2"/>
      <c r="S448" s="2"/>
      <c r="T448" s="2"/>
    </row>
    <row r="449" spans="1:20" ht="109.5" customHeight="1" x14ac:dyDescent="0.5">
      <c r="A449" s="9"/>
      <c r="C449" s="18"/>
      <c r="D449" s="141"/>
      <c r="E449" s="151"/>
      <c r="F449" s="152"/>
      <c r="G449" s="151"/>
      <c r="H449" s="152"/>
      <c r="J449" s="153"/>
      <c r="L449" s="141"/>
      <c r="M449" s="188"/>
      <c r="N449" s="2"/>
      <c r="O449" s="2"/>
      <c r="P449" s="2"/>
      <c r="Q449" s="2"/>
      <c r="R449" s="2"/>
      <c r="S449" s="2"/>
      <c r="T449" s="2"/>
    </row>
    <row r="450" spans="1:20" ht="109.5" customHeight="1" x14ac:dyDescent="0.5">
      <c r="A450" s="9"/>
      <c r="C450" s="18"/>
      <c r="D450" s="141"/>
      <c r="E450" s="151"/>
      <c r="F450" s="152"/>
      <c r="G450" s="151"/>
      <c r="H450" s="152"/>
      <c r="J450" s="153"/>
      <c r="L450" s="141"/>
      <c r="M450" s="188"/>
      <c r="N450" s="2"/>
      <c r="O450" s="2"/>
      <c r="P450" s="2"/>
      <c r="Q450" s="2"/>
      <c r="R450" s="2"/>
      <c r="S450" s="2"/>
      <c r="T450" s="2"/>
    </row>
    <row r="451" spans="1:20" ht="109.5" customHeight="1" x14ac:dyDescent="0.5">
      <c r="A451" s="9"/>
      <c r="C451" s="18"/>
      <c r="D451" s="141"/>
      <c r="E451" s="151"/>
      <c r="F451" s="152"/>
      <c r="G451" s="151"/>
      <c r="H451" s="152"/>
      <c r="J451" s="153"/>
      <c r="L451" s="141"/>
      <c r="M451" s="188"/>
      <c r="N451" s="2"/>
      <c r="O451" s="2"/>
      <c r="P451" s="2"/>
      <c r="Q451" s="2"/>
      <c r="R451" s="2"/>
      <c r="S451" s="2"/>
      <c r="T451" s="2"/>
    </row>
    <row r="452" spans="1:20" ht="109.5" customHeight="1" x14ac:dyDescent="0.5">
      <c r="A452" s="9"/>
      <c r="C452" s="18"/>
      <c r="D452" s="141"/>
      <c r="E452" s="151"/>
      <c r="F452" s="152"/>
      <c r="G452" s="151"/>
      <c r="H452" s="152"/>
      <c r="J452" s="153"/>
      <c r="L452" s="141"/>
      <c r="M452" s="188"/>
      <c r="N452" s="2"/>
      <c r="O452" s="2"/>
      <c r="P452" s="2"/>
      <c r="Q452" s="2"/>
      <c r="R452" s="2"/>
      <c r="S452" s="2"/>
      <c r="T452" s="2"/>
    </row>
    <row r="453" spans="1:20" ht="109.5" customHeight="1" x14ac:dyDescent="0.5">
      <c r="A453" s="9"/>
      <c r="C453" s="18"/>
      <c r="D453" s="141"/>
      <c r="E453" s="151"/>
      <c r="F453" s="152"/>
      <c r="G453" s="151"/>
      <c r="H453" s="152"/>
      <c r="J453" s="153"/>
      <c r="L453" s="141"/>
      <c r="M453" s="188"/>
      <c r="N453" s="2"/>
      <c r="O453" s="2"/>
      <c r="P453" s="2"/>
      <c r="Q453" s="2"/>
      <c r="R453" s="2"/>
      <c r="S453" s="2"/>
      <c r="T453" s="2"/>
    </row>
    <row r="454" spans="1:20" ht="109.5" customHeight="1" x14ac:dyDescent="0.5">
      <c r="A454" s="9"/>
      <c r="C454" s="18"/>
      <c r="D454" s="141"/>
      <c r="E454" s="151"/>
      <c r="F454" s="152"/>
      <c r="G454" s="151"/>
      <c r="H454" s="152"/>
      <c r="J454" s="153"/>
      <c r="L454" s="141"/>
      <c r="M454" s="188"/>
      <c r="N454" s="2"/>
      <c r="O454" s="2"/>
      <c r="P454" s="2"/>
      <c r="Q454" s="2"/>
      <c r="R454" s="2"/>
      <c r="S454" s="2"/>
      <c r="T454" s="2"/>
    </row>
    <row r="455" spans="1:20" ht="109.5" customHeight="1" x14ac:dyDescent="0.5">
      <c r="A455" s="9"/>
      <c r="C455" s="18"/>
      <c r="D455" s="141"/>
      <c r="E455" s="151"/>
      <c r="F455" s="152"/>
      <c r="G455" s="151"/>
      <c r="H455" s="152"/>
      <c r="J455" s="153"/>
      <c r="L455" s="141"/>
      <c r="M455" s="188"/>
      <c r="N455" s="2"/>
      <c r="O455" s="2"/>
      <c r="P455" s="2"/>
      <c r="Q455" s="2"/>
      <c r="R455" s="2"/>
      <c r="S455" s="2"/>
      <c r="T455" s="2"/>
    </row>
    <row r="456" spans="1:20" ht="109.5" customHeight="1" x14ac:dyDescent="0.5">
      <c r="A456" s="9"/>
      <c r="C456" s="18"/>
      <c r="D456" s="141"/>
      <c r="E456" s="151"/>
      <c r="F456" s="152"/>
      <c r="G456" s="151"/>
      <c r="H456" s="152"/>
      <c r="J456" s="153"/>
      <c r="L456" s="141"/>
      <c r="M456" s="188"/>
      <c r="N456" s="2"/>
      <c r="O456" s="2"/>
      <c r="P456" s="2"/>
      <c r="Q456" s="2"/>
      <c r="R456" s="2"/>
      <c r="S456" s="2"/>
      <c r="T456" s="2"/>
    </row>
    <row r="457" spans="1:20" ht="109.5" customHeight="1" x14ac:dyDescent="0.5">
      <c r="A457" s="9"/>
      <c r="C457" s="18"/>
      <c r="D457" s="141"/>
      <c r="E457" s="151"/>
      <c r="F457" s="152"/>
      <c r="G457" s="151"/>
      <c r="H457" s="152"/>
      <c r="J457" s="153"/>
      <c r="L457" s="141"/>
      <c r="M457" s="188"/>
      <c r="N457" s="2"/>
      <c r="O457" s="2"/>
      <c r="P457" s="2"/>
      <c r="Q457" s="2"/>
      <c r="R457" s="2"/>
      <c r="S457" s="2"/>
      <c r="T457" s="2"/>
    </row>
    <row r="458" spans="1:20" ht="109.5" customHeight="1" x14ac:dyDescent="0.5">
      <c r="A458" s="9"/>
      <c r="C458" s="18"/>
      <c r="D458" s="141"/>
      <c r="E458" s="151"/>
      <c r="F458" s="152"/>
      <c r="G458" s="151"/>
      <c r="H458" s="152"/>
      <c r="J458" s="153"/>
      <c r="L458" s="141"/>
      <c r="M458" s="188"/>
      <c r="N458" s="2"/>
      <c r="O458" s="2"/>
      <c r="P458" s="2"/>
      <c r="Q458" s="2"/>
      <c r="R458" s="2"/>
      <c r="S458" s="2"/>
      <c r="T458" s="2"/>
    </row>
    <row r="459" spans="1:20" ht="109.5" customHeight="1" x14ac:dyDescent="0.5">
      <c r="A459" s="9"/>
      <c r="C459" s="18"/>
      <c r="D459" s="141"/>
      <c r="E459" s="151"/>
      <c r="F459" s="152"/>
      <c r="G459" s="151"/>
      <c r="H459" s="152"/>
      <c r="J459" s="153"/>
      <c r="L459" s="141"/>
      <c r="M459" s="188"/>
      <c r="N459" s="2"/>
      <c r="O459" s="2"/>
      <c r="P459" s="2"/>
      <c r="Q459" s="2"/>
      <c r="R459" s="2"/>
      <c r="S459" s="2"/>
      <c r="T459" s="2"/>
    </row>
    <row r="460" spans="1:20" ht="109.5" customHeight="1" x14ac:dyDescent="0.5">
      <c r="A460" s="9"/>
      <c r="C460" s="18"/>
      <c r="D460" s="141"/>
      <c r="E460" s="151"/>
      <c r="F460" s="152"/>
      <c r="G460" s="151"/>
      <c r="H460" s="152"/>
      <c r="J460" s="153"/>
      <c r="L460" s="141"/>
      <c r="M460" s="188"/>
      <c r="N460" s="2"/>
      <c r="O460" s="2"/>
      <c r="P460" s="2"/>
      <c r="Q460" s="2"/>
      <c r="R460" s="2"/>
      <c r="S460" s="2"/>
      <c r="T460" s="2"/>
    </row>
    <row r="461" spans="1:20" ht="109.5" customHeight="1" x14ac:dyDescent="0.5">
      <c r="A461" s="9"/>
      <c r="C461" s="18"/>
      <c r="D461" s="141"/>
      <c r="E461" s="151"/>
      <c r="F461" s="152"/>
      <c r="G461" s="151"/>
      <c r="H461" s="152"/>
      <c r="J461" s="153"/>
      <c r="L461" s="141"/>
      <c r="M461" s="188"/>
      <c r="N461" s="2"/>
      <c r="O461" s="2"/>
      <c r="P461" s="2"/>
      <c r="Q461" s="2"/>
      <c r="R461" s="2"/>
      <c r="S461" s="2"/>
      <c r="T461" s="2"/>
    </row>
    <row r="462" spans="1:20" x14ac:dyDescent="0.5">
      <c r="A462" s="9"/>
      <c r="C462" s="18"/>
      <c r="D462" s="141"/>
      <c r="E462" s="151"/>
      <c r="F462" s="152"/>
      <c r="G462" s="151"/>
      <c r="H462" s="152"/>
      <c r="J462" s="153"/>
      <c r="L462" s="141"/>
      <c r="M462" s="188"/>
      <c r="N462" s="2"/>
      <c r="O462" s="2"/>
      <c r="P462" s="2"/>
      <c r="Q462" s="2"/>
      <c r="R462" s="2"/>
      <c r="S462" s="2"/>
      <c r="T462" s="2"/>
    </row>
    <row r="463" spans="1:20" ht="109.5" customHeight="1" x14ac:dyDescent="0.5">
      <c r="A463" s="9"/>
      <c r="C463" s="18"/>
      <c r="D463" s="141"/>
      <c r="E463" s="151"/>
      <c r="F463" s="152"/>
      <c r="G463" s="151"/>
      <c r="H463" s="152"/>
      <c r="J463" s="153"/>
      <c r="L463" s="141"/>
      <c r="M463" s="188"/>
      <c r="N463" s="2"/>
      <c r="O463" s="2"/>
      <c r="P463" s="2"/>
      <c r="Q463" s="2"/>
      <c r="R463" s="2"/>
      <c r="S463" s="2"/>
      <c r="T463" s="2"/>
    </row>
    <row r="464" spans="1:20" ht="109.5" customHeight="1" x14ac:dyDescent="0.5">
      <c r="A464" s="9"/>
      <c r="C464" s="18"/>
      <c r="D464" s="141"/>
      <c r="E464" s="151"/>
      <c r="F464" s="152"/>
      <c r="G464" s="151"/>
      <c r="H464" s="152"/>
      <c r="J464" s="153"/>
      <c r="L464" s="141"/>
      <c r="M464" s="188"/>
      <c r="N464" s="2"/>
      <c r="O464" s="2"/>
      <c r="P464" s="2"/>
      <c r="Q464" s="2"/>
      <c r="R464" s="2"/>
      <c r="S464" s="2"/>
      <c r="T464" s="2"/>
    </row>
    <row r="465" spans="1:20" ht="109.5" customHeight="1" x14ac:dyDescent="0.5">
      <c r="A465" s="9"/>
      <c r="C465" s="18"/>
      <c r="D465" s="141"/>
      <c r="E465" s="151"/>
      <c r="F465" s="152"/>
      <c r="G465" s="151"/>
      <c r="H465" s="152"/>
      <c r="J465" s="153"/>
      <c r="L465" s="141"/>
      <c r="M465" s="188"/>
      <c r="N465" s="2"/>
      <c r="O465" s="2"/>
      <c r="P465" s="2"/>
      <c r="Q465" s="2"/>
      <c r="R465" s="2"/>
      <c r="S465" s="2"/>
      <c r="T465" s="2"/>
    </row>
    <row r="466" spans="1:20" ht="109.5" customHeight="1" x14ac:dyDescent="0.5">
      <c r="A466" s="9"/>
      <c r="C466" s="18"/>
      <c r="D466" s="141"/>
      <c r="E466" s="151"/>
      <c r="F466" s="152"/>
      <c r="G466" s="151"/>
      <c r="H466" s="152"/>
      <c r="J466" s="153"/>
      <c r="L466" s="141"/>
      <c r="M466" s="188"/>
      <c r="N466" s="2"/>
      <c r="O466" s="2"/>
      <c r="P466" s="2"/>
      <c r="Q466" s="2"/>
      <c r="R466" s="2"/>
      <c r="S466" s="2"/>
      <c r="T466" s="2"/>
    </row>
    <row r="467" spans="1:20" ht="109.5" customHeight="1" x14ac:dyDescent="0.5">
      <c r="A467" s="9"/>
      <c r="C467" s="18"/>
      <c r="D467" s="141"/>
      <c r="E467" s="151"/>
      <c r="F467" s="152"/>
      <c r="G467" s="151"/>
      <c r="H467" s="152"/>
      <c r="J467" s="153"/>
      <c r="L467" s="141"/>
      <c r="M467" s="188"/>
      <c r="N467" s="2"/>
      <c r="O467" s="2"/>
      <c r="P467" s="2"/>
      <c r="Q467" s="2"/>
      <c r="R467" s="2"/>
      <c r="S467" s="2"/>
      <c r="T467" s="2"/>
    </row>
    <row r="468" spans="1:20" ht="109.5" customHeight="1" x14ac:dyDescent="0.5">
      <c r="A468" s="9"/>
      <c r="C468" s="18"/>
      <c r="D468" s="141"/>
      <c r="E468" s="151"/>
      <c r="F468" s="152"/>
      <c r="G468" s="151"/>
      <c r="H468" s="152"/>
      <c r="J468" s="153"/>
      <c r="L468" s="141"/>
      <c r="M468" s="188"/>
      <c r="N468" s="2"/>
      <c r="O468" s="2"/>
      <c r="P468" s="2"/>
      <c r="Q468" s="2"/>
      <c r="R468" s="2"/>
      <c r="S468" s="2"/>
      <c r="T468" s="2"/>
    </row>
    <row r="469" spans="1:20" ht="109.5" customHeight="1" x14ac:dyDescent="0.5">
      <c r="A469" s="9"/>
      <c r="C469" s="18"/>
      <c r="D469" s="141"/>
      <c r="E469" s="151"/>
      <c r="F469" s="152"/>
      <c r="G469" s="151"/>
      <c r="H469" s="152"/>
      <c r="J469" s="153"/>
      <c r="L469" s="141"/>
      <c r="M469" s="188"/>
      <c r="N469" s="2"/>
      <c r="O469" s="2"/>
      <c r="P469" s="2"/>
      <c r="Q469" s="2"/>
      <c r="R469" s="2"/>
      <c r="S469" s="2"/>
      <c r="T469" s="2"/>
    </row>
    <row r="470" spans="1:20" ht="109.5" customHeight="1" x14ac:dyDescent="0.5">
      <c r="A470" s="9"/>
      <c r="C470" s="18"/>
      <c r="D470" s="141"/>
      <c r="E470" s="151"/>
      <c r="F470" s="152"/>
      <c r="G470" s="151"/>
      <c r="H470" s="152"/>
      <c r="J470" s="153"/>
      <c r="L470" s="141"/>
      <c r="M470" s="188"/>
      <c r="N470" s="2"/>
      <c r="O470" s="2"/>
      <c r="P470" s="2"/>
      <c r="Q470" s="2"/>
      <c r="R470" s="2"/>
      <c r="S470" s="2"/>
      <c r="T470" s="2"/>
    </row>
    <row r="471" spans="1:20" ht="109.5" customHeight="1" x14ac:dyDescent="0.5">
      <c r="A471" s="9"/>
      <c r="C471" s="18"/>
      <c r="D471" s="141"/>
      <c r="E471" s="151"/>
      <c r="F471" s="152"/>
      <c r="G471" s="151"/>
      <c r="H471" s="152"/>
      <c r="J471" s="153"/>
      <c r="L471" s="141"/>
      <c r="M471" s="188"/>
      <c r="N471" s="2"/>
      <c r="O471" s="2"/>
      <c r="P471" s="2"/>
      <c r="Q471" s="2"/>
      <c r="R471" s="2"/>
      <c r="S471" s="2"/>
      <c r="T471" s="2"/>
    </row>
    <row r="472" spans="1:20" ht="109.5" customHeight="1" x14ac:dyDescent="0.5">
      <c r="A472" s="9"/>
      <c r="C472" s="18"/>
      <c r="D472" s="141"/>
      <c r="E472" s="151"/>
      <c r="F472" s="152"/>
      <c r="G472" s="151"/>
      <c r="H472" s="152"/>
      <c r="J472" s="153"/>
      <c r="L472" s="141"/>
      <c r="M472" s="188"/>
      <c r="N472" s="2"/>
      <c r="O472" s="2"/>
      <c r="P472" s="2"/>
      <c r="Q472" s="2"/>
      <c r="R472" s="2"/>
      <c r="S472" s="2"/>
      <c r="T472" s="2"/>
    </row>
    <row r="473" spans="1:20" ht="109.5" customHeight="1" x14ac:dyDescent="0.5">
      <c r="A473" s="9"/>
      <c r="C473" s="18"/>
      <c r="D473" s="141"/>
      <c r="E473" s="151"/>
      <c r="F473" s="152"/>
      <c r="G473" s="151"/>
      <c r="H473" s="152"/>
      <c r="J473" s="153"/>
      <c r="L473" s="141"/>
      <c r="M473" s="188"/>
      <c r="N473" s="2"/>
      <c r="O473" s="2"/>
      <c r="P473" s="2"/>
      <c r="Q473" s="2"/>
      <c r="R473" s="2"/>
      <c r="S473" s="2"/>
      <c r="T473" s="2"/>
    </row>
    <row r="474" spans="1:20" ht="109.5" customHeight="1" x14ac:dyDescent="0.5">
      <c r="A474" s="9"/>
      <c r="C474" s="18"/>
      <c r="D474" s="141"/>
      <c r="E474" s="151"/>
      <c r="F474" s="152"/>
      <c r="G474" s="151"/>
      <c r="H474" s="152"/>
      <c r="J474" s="153"/>
      <c r="L474" s="141"/>
      <c r="M474" s="188"/>
      <c r="N474" s="2"/>
      <c r="O474" s="2"/>
      <c r="P474" s="2"/>
      <c r="Q474" s="2"/>
      <c r="R474" s="2"/>
      <c r="S474" s="2"/>
      <c r="T474" s="2"/>
    </row>
    <row r="475" spans="1:20" ht="109.5" customHeight="1" x14ac:dyDescent="0.5">
      <c r="A475" s="9"/>
      <c r="C475" s="18"/>
      <c r="D475" s="141"/>
      <c r="E475" s="151"/>
      <c r="F475" s="152"/>
      <c r="G475" s="151"/>
      <c r="H475" s="152"/>
      <c r="J475" s="153"/>
      <c r="L475" s="141"/>
      <c r="M475" s="188"/>
      <c r="N475" s="2"/>
      <c r="O475" s="2"/>
      <c r="P475" s="2"/>
      <c r="Q475" s="2"/>
      <c r="R475" s="2"/>
      <c r="S475" s="2"/>
      <c r="T475" s="2"/>
    </row>
    <row r="476" spans="1:20" ht="109.5" customHeight="1" x14ac:dyDescent="0.5">
      <c r="A476" s="9"/>
      <c r="C476" s="18"/>
      <c r="D476" s="141"/>
      <c r="E476" s="151"/>
      <c r="F476" s="152"/>
      <c r="G476" s="151"/>
      <c r="H476" s="152"/>
      <c r="J476" s="153"/>
      <c r="L476" s="141"/>
      <c r="M476" s="188"/>
      <c r="N476" s="2"/>
      <c r="O476" s="2"/>
      <c r="P476" s="2"/>
      <c r="Q476" s="2"/>
      <c r="R476" s="2"/>
      <c r="S476" s="2"/>
      <c r="T476" s="2"/>
    </row>
    <row r="477" spans="1:20" x14ac:dyDescent="0.5">
      <c r="A477" s="9"/>
      <c r="C477" s="18"/>
      <c r="D477" s="141"/>
      <c r="E477" s="151"/>
      <c r="F477" s="152"/>
      <c r="G477" s="151"/>
      <c r="H477" s="152"/>
      <c r="J477" s="153"/>
      <c r="L477" s="141"/>
      <c r="M477" s="188"/>
      <c r="N477" s="2"/>
      <c r="O477" s="2"/>
      <c r="P477" s="2"/>
      <c r="Q477" s="2"/>
      <c r="R477" s="2"/>
      <c r="S477" s="2"/>
      <c r="T477" s="2"/>
    </row>
    <row r="478" spans="1:20" ht="109.5" customHeight="1" x14ac:dyDescent="0.5">
      <c r="A478" s="9"/>
      <c r="C478" s="18"/>
      <c r="D478" s="141"/>
      <c r="E478" s="151"/>
      <c r="F478" s="152"/>
      <c r="G478" s="151"/>
      <c r="H478" s="152"/>
      <c r="J478" s="153"/>
      <c r="L478" s="141"/>
      <c r="M478" s="188"/>
      <c r="N478" s="2"/>
      <c r="O478" s="2"/>
      <c r="P478" s="2"/>
      <c r="Q478" s="2"/>
      <c r="R478" s="2"/>
      <c r="S478" s="2"/>
      <c r="T478" s="2"/>
    </row>
    <row r="479" spans="1:20" ht="109.5" customHeight="1" x14ac:dyDescent="0.5">
      <c r="A479" s="9"/>
      <c r="C479" s="18"/>
      <c r="D479" s="141"/>
      <c r="E479" s="151"/>
      <c r="F479" s="152"/>
      <c r="G479" s="151"/>
      <c r="H479" s="152"/>
      <c r="J479" s="153"/>
      <c r="L479" s="141"/>
      <c r="M479" s="188"/>
      <c r="N479" s="2"/>
      <c r="O479" s="2"/>
      <c r="P479" s="2"/>
      <c r="Q479" s="2"/>
      <c r="R479" s="2"/>
      <c r="S479" s="2"/>
      <c r="T479" s="2"/>
    </row>
    <row r="480" spans="1:20" ht="109.5" customHeight="1" x14ac:dyDescent="0.5">
      <c r="A480" s="9"/>
      <c r="C480" s="18"/>
      <c r="D480" s="141"/>
      <c r="E480" s="151"/>
      <c r="F480" s="152"/>
      <c r="G480" s="151"/>
      <c r="H480" s="152"/>
      <c r="J480" s="153"/>
      <c r="L480" s="141"/>
      <c r="M480" s="188"/>
      <c r="N480" s="2"/>
      <c r="O480" s="2"/>
      <c r="P480" s="2"/>
      <c r="Q480" s="2"/>
      <c r="R480" s="2"/>
      <c r="S480" s="2"/>
      <c r="T480" s="2"/>
    </row>
    <row r="481" spans="1:20" ht="109.5" customHeight="1" x14ac:dyDescent="0.5">
      <c r="A481" s="9"/>
      <c r="C481" s="18"/>
      <c r="D481" s="141"/>
      <c r="E481" s="151"/>
      <c r="F481" s="152"/>
      <c r="G481" s="151"/>
      <c r="H481" s="152"/>
      <c r="J481" s="153"/>
      <c r="L481" s="141"/>
      <c r="M481" s="188"/>
      <c r="N481" s="2"/>
      <c r="O481" s="2"/>
      <c r="P481" s="2"/>
      <c r="Q481" s="2"/>
      <c r="R481" s="2"/>
      <c r="S481" s="2"/>
      <c r="T481" s="2"/>
    </row>
    <row r="482" spans="1:20" ht="109.5" customHeight="1" x14ac:dyDescent="0.5">
      <c r="A482" s="9"/>
      <c r="C482" s="18"/>
      <c r="D482" s="141"/>
      <c r="E482" s="151"/>
      <c r="F482" s="152"/>
      <c r="G482" s="151"/>
      <c r="H482" s="152"/>
      <c r="J482" s="153"/>
      <c r="L482" s="141"/>
      <c r="M482" s="188"/>
      <c r="N482" s="2"/>
      <c r="O482" s="2"/>
      <c r="P482" s="2"/>
      <c r="Q482" s="2"/>
      <c r="R482" s="2"/>
      <c r="S482" s="2"/>
      <c r="T482" s="2"/>
    </row>
    <row r="483" spans="1:20" ht="109.5" customHeight="1" x14ac:dyDescent="0.5">
      <c r="A483" s="9"/>
      <c r="C483" s="18"/>
      <c r="D483" s="141"/>
      <c r="E483" s="151"/>
      <c r="F483" s="152"/>
      <c r="G483" s="151"/>
      <c r="H483" s="152"/>
      <c r="J483" s="153"/>
      <c r="L483" s="141"/>
      <c r="M483" s="188"/>
      <c r="N483" s="2"/>
      <c r="O483" s="2"/>
      <c r="P483" s="2"/>
      <c r="Q483" s="2"/>
      <c r="R483" s="2"/>
      <c r="S483" s="2"/>
      <c r="T483" s="2"/>
    </row>
    <row r="484" spans="1:20" ht="109.5" customHeight="1" x14ac:dyDescent="0.5">
      <c r="A484" s="9"/>
      <c r="C484" s="18"/>
      <c r="D484" s="141"/>
      <c r="E484" s="151"/>
      <c r="F484" s="152"/>
      <c r="G484" s="151"/>
      <c r="H484" s="152"/>
      <c r="J484" s="153"/>
      <c r="L484" s="141"/>
      <c r="M484" s="188"/>
      <c r="N484" s="2"/>
      <c r="O484" s="2"/>
      <c r="P484" s="2"/>
      <c r="Q484" s="2"/>
      <c r="R484" s="2"/>
      <c r="S484" s="2"/>
      <c r="T484" s="2"/>
    </row>
    <row r="485" spans="1:20" ht="109.5" customHeight="1" x14ac:dyDescent="0.5">
      <c r="A485" s="9"/>
      <c r="C485" s="18"/>
      <c r="D485" s="141"/>
      <c r="E485" s="151"/>
      <c r="F485" s="152"/>
      <c r="G485" s="151"/>
      <c r="H485" s="152"/>
      <c r="J485" s="153"/>
      <c r="L485" s="141"/>
      <c r="M485" s="188"/>
      <c r="N485" s="2"/>
      <c r="O485" s="2"/>
      <c r="P485" s="2"/>
      <c r="Q485" s="2"/>
      <c r="R485" s="2"/>
      <c r="S485" s="2"/>
      <c r="T485" s="2"/>
    </row>
    <row r="486" spans="1:20" ht="109.5" customHeight="1" x14ac:dyDescent="0.5">
      <c r="A486" s="9"/>
      <c r="C486" s="18"/>
      <c r="D486" s="141"/>
      <c r="E486" s="151"/>
      <c r="F486" s="152"/>
      <c r="G486" s="151"/>
      <c r="H486" s="152"/>
      <c r="J486" s="153"/>
      <c r="L486" s="141"/>
      <c r="M486" s="188"/>
      <c r="N486" s="2"/>
      <c r="O486" s="2"/>
      <c r="P486" s="2"/>
      <c r="Q486" s="2"/>
      <c r="R486" s="2"/>
      <c r="S486" s="2"/>
      <c r="T486" s="2"/>
    </row>
    <row r="487" spans="1:20" ht="109.5" customHeight="1" x14ac:dyDescent="0.5">
      <c r="A487" s="9"/>
      <c r="C487" s="18"/>
      <c r="D487" s="141"/>
      <c r="E487" s="151"/>
      <c r="F487" s="152"/>
      <c r="G487" s="151"/>
      <c r="H487" s="152"/>
      <c r="J487" s="153"/>
      <c r="L487" s="141"/>
      <c r="M487" s="188"/>
      <c r="N487" s="2"/>
      <c r="O487" s="2"/>
      <c r="P487" s="2"/>
      <c r="Q487" s="2"/>
      <c r="R487" s="2"/>
      <c r="S487" s="2"/>
      <c r="T487" s="2"/>
    </row>
    <row r="488" spans="1:20" ht="109.5" customHeight="1" x14ac:dyDescent="0.5">
      <c r="A488" s="9"/>
      <c r="C488" s="18"/>
      <c r="D488" s="141"/>
      <c r="E488" s="151"/>
      <c r="F488" s="152"/>
      <c r="G488" s="151"/>
      <c r="H488" s="152"/>
      <c r="J488" s="153"/>
      <c r="L488" s="141"/>
      <c r="M488" s="188"/>
      <c r="N488" s="2"/>
      <c r="O488" s="2"/>
      <c r="P488" s="2"/>
      <c r="Q488" s="2"/>
      <c r="R488" s="2"/>
      <c r="S488" s="2"/>
      <c r="T488" s="2"/>
    </row>
    <row r="489" spans="1:20" ht="109.5" customHeight="1" x14ac:dyDescent="0.5">
      <c r="A489" s="9"/>
      <c r="C489" s="18"/>
      <c r="D489" s="141"/>
      <c r="E489" s="151"/>
      <c r="F489" s="152"/>
      <c r="G489" s="151"/>
      <c r="H489" s="152"/>
      <c r="J489" s="153"/>
      <c r="L489" s="141"/>
      <c r="M489" s="188"/>
      <c r="N489" s="2"/>
      <c r="O489" s="2"/>
      <c r="P489" s="2"/>
      <c r="Q489" s="2"/>
      <c r="R489" s="2"/>
      <c r="S489" s="2"/>
      <c r="T489" s="2"/>
    </row>
    <row r="490" spans="1:20" ht="109.5" customHeight="1" x14ac:dyDescent="0.5">
      <c r="A490" s="9"/>
      <c r="C490" s="18"/>
      <c r="D490" s="141"/>
      <c r="E490" s="151"/>
      <c r="F490" s="152"/>
      <c r="G490" s="151"/>
      <c r="H490" s="152"/>
      <c r="J490" s="153"/>
      <c r="L490" s="141"/>
      <c r="M490" s="188"/>
      <c r="N490" s="2"/>
      <c r="O490" s="2"/>
      <c r="P490" s="2"/>
      <c r="Q490" s="2"/>
      <c r="R490" s="2"/>
      <c r="S490" s="2"/>
      <c r="T490" s="2"/>
    </row>
    <row r="491" spans="1:20" ht="109.5" customHeight="1" x14ac:dyDescent="0.5">
      <c r="A491" s="9"/>
      <c r="C491" s="18"/>
      <c r="D491" s="141"/>
      <c r="E491" s="151"/>
      <c r="F491" s="152"/>
      <c r="G491" s="151"/>
      <c r="H491" s="152"/>
      <c r="J491" s="153"/>
      <c r="L491" s="141"/>
      <c r="M491" s="188"/>
      <c r="N491" s="2"/>
      <c r="O491" s="2"/>
      <c r="P491" s="2"/>
      <c r="Q491" s="2"/>
      <c r="R491" s="2"/>
      <c r="S491" s="2"/>
      <c r="T491" s="2"/>
    </row>
    <row r="492" spans="1:20" ht="109.5" customHeight="1" x14ac:dyDescent="0.5">
      <c r="A492" s="9"/>
      <c r="C492" s="18"/>
      <c r="D492" s="141"/>
      <c r="E492" s="151"/>
      <c r="F492" s="152"/>
      <c r="G492" s="151"/>
      <c r="H492" s="152"/>
      <c r="J492" s="153"/>
      <c r="L492" s="141"/>
      <c r="M492" s="188"/>
      <c r="N492" s="2"/>
      <c r="O492" s="2"/>
      <c r="P492" s="2"/>
      <c r="Q492" s="2"/>
      <c r="R492" s="2"/>
      <c r="S492" s="2"/>
      <c r="T492" s="2"/>
    </row>
    <row r="493" spans="1:20" x14ac:dyDescent="0.5">
      <c r="A493" s="9"/>
      <c r="C493" s="18"/>
      <c r="D493" s="141"/>
      <c r="E493" s="151"/>
      <c r="F493" s="152"/>
      <c r="G493" s="151"/>
      <c r="H493" s="152"/>
      <c r="J493" s="153"/>
      <c r="L493" s="141"/>
      <c r="M493" s="188"/>
      <c r="N493" s="2"/>
      <c r="O493" s="2"/>
      <c r="P493" s="2"/>
      <c r="Q493" s="2"/>
      <c r="R493" s="2"/>
      <c r="S493" s="2"/>
      <c r="T493" s="2"/>
    </row>
    <row r="494" spans="1:20" ht="109.5" customHeight="1" x14ac:dyDescent="0.5">
      <c r="A494" s="9"/>
      <c r="C494" s="18"/>
      <c r="D494" s="141"/>
      <c r="E494" s="151"/>
      <c r="F494" s="152"/>
      <c r="G494" s="151"/>
      <c r="H494" s="152"/>
      <c r="J494" s="153"/>
      <c r="L494" s="141"/>
      <c r="M494" s="188"/>
      <c r="N494" s="2"/>
      <c r="O494" s="2"/>
      <c r="P494" s="2"/>
      <c r="Q494" s="2"/>
      <c r="R494" s="2"/>
      <c r="S494" s="2"/>
      <c r="T494" s="2"/>
    </row>
    <row r="495" spans="1:20" ht="109.5" customHeight="1" x14ac:dyDescent="0.5">
      <c r="A495" s="9"/>
      <c r="C495" s="18"/>
      <c r="D495" s="141"/>
      <c r="E495" s="151"/>
      <c r="F495" s="152"/>
      <c r="G495" s="151"/>
      <c r="H495" s="152"/>
      <c r="J495" s="153"/>
      <c r="L495" s="141"/>
      <c r="M495" s="188"/>
      <c r="N495" s="2"/>
      <c r="O495" s="2"/>
      <c r="P495" s="2"/>
      <c r="Q495" s="2"/>
      <c r="R495" s="2"/>
      <c r="S495" s="2"/>
      <c r="T495" s="2"/>
    </row>
    <row r="496" spans="1:20" ht="109.5" customHeight="1" x14ac:dyDescent="0.5">
      <c r="A496" s="9"/>
      <c r="C496" s="18"/>
      <c r="D496" s="141"/>
      <c r="E496" s="151"/>
      <c r="F496" s="152"/>
      <c r="G496" s="151"/>
      <c r="H496" s="152"/>
      <c r="J496" s="153"/>
      <c r="L496" s="141"/>
      <c r="M496" s="188"/>
      <c r="N496" s="2"/>
      <c r="O496" s="2"/>
      <c r="P496" s="2"/>
      <c r="Q496" s="2"/>
      <c r="R496" s="2"/>
      <c r="S496" s="2"/>
      <c r="T496" s="2"/>
    </row>
    <row r="497" spans="1:20" ht="109.5" customHeight="1" x14ac:dyDescent="0.5">
      <c r="A497" s="9"/>
      <c r="C497" s="18"/>
      <c r="D497" s="141"/>
      <c r="E497" s="151"/>
      <c r="F497" s="152"/>
      <c r="G497" s="151"/>
      <c r="H497" s="152"/>
      <c r="J497" s="153"/>
      <c r="L497" s="141"/>
      <c r="M497" s="188"/>
      <c r="N497" s="2"/>
      <c r="O497" s="2"/>
      <c r="P497" s="2"/>
      <c r="Q497" s="2"/>
      <c r="R497" s="2"/>
      <c r="S497" s="2"/>
      <c r="T497" s="2"/>
    </row>
    <row r="498" spans="1:20" ht="109.5" customHeight="1" x14ac:dyDescent="0.5">
      <c r="A498" s="9"/>
      <c r="C498" s="18"/>
      <c r="D498" s="141"/>
      <c r="E498" s="151"/>
      <c r="F498" s="152"/>
      <c r="G498" s="151"/>
      <c r="H498" s="152"/>
      <c r="J498" s="153"/>
      <c r="L498" s="141"/>
      <c r="M498" s="188"/>
      <c r="N498" s="2"/>
      <c r="O498" s="2"/>
      <c r="P498" s="2"/>
      <c r="Q498" s="2"/>
      <c r="R498" s="2"/>
      <c r="S498" s="2"/>
      <c r="T498" s="2"/>
    </row>
    <row r="499" spans="1:20" ht="109.5" customHeight="1" x14ac:dyDescent="0.5">
      <c r="A499" s="9"/>
      <c r="C499" s="18"/>
      <c r="D499" s="141"/>
      <c r="E499" s="151"/>
      <c r="F499" s="152"/>
      <c r="G499" s="151"/>
      <c r="H499" s="152"/>
      <c r="J499" s="153"/>
      <c r="L499" s="141"/>
      <c r="M499" s="188"/>
      <c r="N499" s="2"/>
      <c r="O499" s="2"/>
      <c r="P499" s="2"/>
      <c r="Q499" s="2"/>
      <c r="R499" s="2"/>
      <c r="S499" s="2"/>
      <c r="T499" s="2"/>
    </row>
    <row r="500" spans="1:20" ht="109.5" customHeight="1" x14ac:dyDescent="0.5">
      <c r="A500" s="9"/>
      <c r="C500" s="18"/>
      <c r="D500" s="141"/>
      <c r="E500" s="151"/>
      <c r="F500" s="152"/>
      <c r="G500" s="151"/>
      <c r="H500" s="152"/>
      <c r="J500" s="153"/>
      <c r="L500" s="141"/>
      <c r="M500" s="188"/>
      <c r="N500" s="2"/>
      <c r="O500" s="2"/>
      <c r="P500" s="2"/>
      <c r="Q500" s="2"/>
      <c r="R500" s="2"/>
      <c r="S500" s="2"/>
      <c r="T500" s="2"/>
    </row>
    <row r="501" spans="1:20" ht="109.5" customHeight="1" x14ac:dyDescent="0.5">
      <c r="A501" s="9"/>
      <c r="C501" s="18"/>
      <c r="D501" s="141"/>
      <c r="E501" s="151"/>
      <c r="F501" s="152"/>
      <c r="G501" s="151"/>
      <c r="H501" s="152"/>
      <c r="J501" s="153"/>
      <c r="L501" s="141"/>
      <c r="M501" s="188"/>
      <c r="N501" s="2"/>
      <c r="O501" s="2"/>
      <c r="P501" s="2"/>
      <c r="Q501" s="2"/>
      <c r="R501" s="2"/>
      <c r="S501" s="2"/>
      <c r="T501" s="2"/>
    </row>
    <row r="502" spans="1:20" ht="109.5" customHeight="1" x14ac:dyDescent="0.5">
      <c r="A502" s="9"/>
      <c r="C502" s="18"/>
      <c r="D502" s="141"/>
      <c r="E502" s="151"/>
      <c r="F502" s="152"/>
      <c r="G502" s="151"/>
      <c r="H502" s="152"/>
      <c r="J502" s="153"/>
      <c r="L502" s="141"/>
      <c r="M502" s="188"/>
      <c r="N502" s="2"/>
      <c r="O502" s="2"/>
      <c r="P502" s="2"/>
      <c r="Q502" s="2"/>
      <c r="R502" s="2"/>
      <c r="S502" s="2"/>
      <c r="T502" s="2"/>
    </row>
    <row r="503" spans="1:20" ht="109.5" customHeight="1" x14ac:dyDescent="0.5">
      <c r="A503" s="9"/>
      <c r="C503" s="18"/>
      <c r="D503" s="141"/>
      <c r="E503" s="151"/>
      <c r="F503" s="152"/>
      <c r="G503" s="151"/>
      <c r="H503" s="152"/>
      <c r="J503" s="153"/>
      <c r="L503" s="141"/>
      <c r="M503" s="188"/>
      <c r="N503" s="2"/>
      <c r="O503" s="2"/>
      <c r="P503" s="2"/>
      <c r="Q503" s="2"/>
      <c r="R503" s="2"/>
      <c r="S503" s="2"/>
      <c r="T503" s="2"/>
    </row>
    <row r="504" spans="1:20" ht="109.5" customHeight="1" x14ac:dyDescent="0.5">
      <c r="A504" s="9"/>
      <c r="C504" s="18"/>
      <c r="D504" s="141"/>
      <c r="E504" s="151"/>
      <c r="F504" s="152"/>
      <c r="G504" s="151"/>
      <c r="H504" s="152"/>
      <c r="J504" s="153"/>
      <c r="L504" s="141"/>
      <c r="M504" s="188"/>
      <c r="N504" s="2"/>
      <c r="O504" s="2"/>
      <c r="P504" s="2"/>
      <c r="Q504" s="2"/>
      <c r="R504" s="2"/>
      <c r="S504" s="2"/>
      <c r="T504" s="2"/>
    </row>
    <row r="505" spans="1:20" ht="109.5" customHeight="1" x14ac:dyDescent="0.5">
      <c r="A505" s="9"/>
      <c r="C505" s="18"/>
      <c r="D505" s="141"/>
      <c r="E505" s="151"/>
      <c r="F505" s="152"/>
      <c r="G505" s="151"/>
      <c r="H505" s="152"/>
      <c r="J505" s="153"/>
      <c r="L505" s="141"/>
      <c r="M505" s="188"/>
      <c r="N505" s="2"/>
      <c r="O505" s="2"/>
      <c r="P505" s="2"/>
      <c r="Q505" s="2"/>
      <c r="R505" s="2"/>
      <c r="S505" s="2"/>
      <c r="T505" s="2"/>
    </row>
    <row r="506" spans="1:20" ht="109.5" customHeight="1" x14ac:dyDescent="0.5">
      <c r="A506" s="9"/>
      <c r="C506" s="18"/>
      <c r="D506" s="141"/>
      <c r="E506" s="151"/>
      <c r="F506" s="152"/>
      <c r="G506" s="151"/>
      <c r="H506" s="152"/>
      <c r="J506" s="153"/>
      <c r="L506" s="141"/>
      <c r="M506" s="188"/>
      <c r="N506" s="2"/>
      <c r="O506" s="2"/>
      <c r="P506" s="2"/>
      <c r="Q506" s="2"/>
      <c r="R506" s="2"/>
      <c r="S506" s="2"/>
      <c r="T506" s="2"/>
    </row>
    <row r="507" spans="1:20" ht="109.5" customHeight="1" x14ac:dyDescent="0.5">
      <c r="A507" s="9"/>
      <c r="C507" s="18"/>
      <c r="D507" s="141"/>
      <c r="E507" s="151"/>
      <c r="F507" s="152"/>
      <c r="G507" s="151"/>
      <c r="H507" s="152"/>
      <c r="J507" s="153"/>
      <c r="L507" s="141"/>
      <c r="M507" s="188"/>
      <c r="N507" s="2"/>
      <c r="O507" s="2"/>
      <c r="P507" s="2"/>
      <c r="Q507" s="2"/>
      <c r="R507" s="2"/>
      <c r="S507" s="2"/>
      <c r="T507" s="2"/>
    </row>
    <row r="508" spans="1:20" x14ac:dyDescent="0.5">
      <c r="A508" s="9"/>
      <c r="C508" s="18"/>
      <c r="D508" s="141"/>
      <c r="E508" s="151"/>
      <c r="F508" s="152"/>
      <c r="G508" s="151"/>
      <c r="H508" s="152"/>
      <c r="J508" s="153"/>
      <c r="L508" s="141"/>
      <c r="M508" s="188"/>
      <c r="N508" s="2"/>
      <c r="O508" s="2"/>
      <c r="P508" s="2"/>
      <c r="Q508" s="2"/>
      <c r="R508" s="2"/>
      <c r="S508" s="2"/>
      <c r="T508" s="2"/>
    </row>
    <row r="509" spans="1:20" ht="109.5" customHeight="1" x14ac:dyDescent="0.5">
      <c r="A509" s="9"/>
      <c r="C509" s="18"/>
      <c r="D509" s="141"/>
      <c r="E509" s="151"/>
      <c r="F509" s="152"/>
      <c r="G509" s="151"/>
      <c r="H509" s="152"/>
      <c r="J509" s="153"/>
      <c r="L509" s="141"/>
      <c r="M509" s="188"/>
      <c r="N509" s="2"/>
      <c r="O509" s="2"/>
      <c r="P509" s="2"/>
      <c r="Q509" s="2"/>
      <c r="R509" s="2"/>
      <c r="S509" s="2"/>
      <c r="T509" s="2"/>
    </row>
    <row r="510" spans="1:20" ht="109.5" customHeight="1" x14ac:dyDescent="0.5">
      <c r="A510" s="9"/>
      <c r="C510" s="18"/>
      <c r="D510" s="141"/>
      <c r="E510" s="151"/>
      <c r="F510" s="152"/>
      <c r="G510" s="151"/>
      <c r="H510" s="152"/>
      <c r="J510" s="153"/>
      <c r="L510" s="141"/>
      <c r="M510" s="188"/>
      <c r="N510" s="2"/>
      <c r="O510" s="2"/>
      <c r="P510" s="2"/>
      <c r="Q510" s="2"/>
      <c r="R510" s="2"/>
      <c r="S510" s="2"/>
      <c r="T510" s="2"/>
    </row>
    <row r="511" spans="1:20" ht="109.5" customHeight="1" x14ac:dyDescent="0.5">
      <c r="A511" s="9"/>
      <c r="C511" s="18"/>
      <c r="D511" s="141"/>
      <c r="E511" s="151"/>
      <c r="F511" s="152"/>
      <c r="G511" s="151"/>
      <c r="H511" s="152"/>
      <c r="J511" s="153"/>
      <c r="L511" s="141"/>
      <c r="M511" s="188"/>
      <c r="N511" s="2"/>
      <c r="O511" s="2"/>
      <c r="P511" s="2"/>
      <c r="Q511" s="2"/>
      <c r="R511" s="2"/>
      <c r="S511" s="2"/>
      <c r="T511" s="2"/>
    </row>
    <row r="512" spans="1:20" ht="109.5" customHeight="1" x14ac:dyDescent="0.5">
      <c r="A512" s="9"/>
      <c r="C512" s="18"/>
      <c r="D512" s="141"/>
      <c r="E512" s="151"/>
      <c r="F512" s="152"/>
      <c r="G512" s="151"/>
      <c r="H512" s="152"/>
      <c r="J512" s="153"/>
      <c r="L512" s="141"/>
      <c r="M512" s="188"/>
      <c r="N512" s="2"/>
      <c r="O512" s="2"/>
      <c r="P512" s="2"/>
      <c r="Q512" s="2"/>
      <c r="R512" s="2"/>
      <c r="S512" s="2"/>
      <c r="T512" s="2"/>
    </row>
    <row r="513" spans="1:20" ht="109.5" customHeight="1" x14ac:dyDescent="0.5">
      <c r="A513" s="9"/>
      <c r="C513" s="18"/>
      <c r="D513" s="141"/>
      <c r="E513" s="151"/>
      <c r="F513" s="152"/>
      <c r="G513" s="151"/>
      <c r="H513" s="152"/>
      <c r="J513" s="153"/>
      <c r="L513" s="141"/>
      <c r="M513" s="188"/>
      <c r="N513" s="2"/>
      <c r="O513" s="2"/>
      <c r="P513" s="2"/>
      <c r="Q513" s="2"/>
      <c r="R513" s="2"/>
      <c r="S513" s="2"/>
      <c r="T513" s="2"/>
    </row>
    <row r="514" spans="1:20" ht="109.5" customHeight="1" x14ac:dyDescent="0.5">
      <c r="A514" s="9"/>
      <c r="C514" s="18"/>
      <c r="D514" s="141"/>
      <c r="E514" s="151"/>
      <c r="F514" s="152"/>
      <c r="G514" s="151"/>
      <c r="H514" s="152"/>
      <c r="J514" s="153"/>
      <c r="L514" s="141"/>
      <c r="M514" s="188"/>
      <c r="N514" s="2"/>
      <c r="O514" s="2"/>
      <c r="P514" s="2"/>
      <c r="Q514" s="2"/>
      <c r="R514" s="2"/>
      <c r="S514" s="2"/>
      <c r="T514" s="2"/>
    </row>
    <row r="515" spans="1:20" ht="109.5" customHeight="1" x14ac:dyDescent="0.5">
      <c r="A515" s="9"/>
      <c r="C515" s="18"/>
      <c r="D515" s="141"/>
      <c r="E515" s="151"/>
      <c r="F515" s="152"/>
      <c r="G515" s="151"/>
      <c r="H515" s="152"/>
      <c r="J515" s="153"/>
      <c r="L515" s="141"/>
      <c r="M515" s="188"/>
      <c r="N515" s="2"/>
      <c r="O515" s="2"/>
      <c r="P515" s="2"/>
      <c r="Q515" s="2"/>
      <c r="R515" s="2"/>
      <c r="S515" s="2"/>
      <c r="T515" s="2"/>
    </row>
    <row r="516" spans="1:20" ht="109.5" customHeight="1" x14ac:dyDescent="0.5">
      <c r="A516" s="9"/>
      <c r="C516" s="18"/>
      <c r="D516" s="141"/>
      <c r="E516" s="151"/>
      <c r="F516" s="152"/>
      <c r="G516" s="151"/>
      <c r="H516" s="152"/>
      <c r="J516" s="153"/>
      <c r="L516" s="141"/>
      <c r="M516" s="188"/>
      <c r="N516" s="2"/>
      <c r="O516" s="2"/>
      <c r="P516" s="2"/>
      <c r="Q516" s="2"/>
      <c r="R516" s="2"/>
      <c r="S516" s="2"/>
      <c r="T516" s="2"/>
    </row>
    <row r="517" spans="1:20" ht="109.5" customHeight="1" x14ac:dyDescent="0.5">
      <c r="A517" s="9"/>
      <c r="C517" s="18"/>
      <c r="D517" s="141"/>
      <c r="E517" s="151"/>
      <c r="F517" s="152"/>
      <c r="G517" s="151"/>
      <c r="H517" s="152"/>
      <c r="J517" s="153"/>
      <c r="L517" s="141"/>
      <c r="M517" s="188"/>
      <c r="N517" s="2"/>
      <c r="O517" s="2"/>
      <c r="P517" s="2"/>
      <c r="Q517" s="2"/>
      <c r="R517" s="2"/>
      <c r="S517" s="2"/>
      <c r="T517" s="2"/>
    </row>
    <row r="518" spans="1:20" ht="109.5" customHeight="1" x14ac:dyDescent="0.5">
      <c r="A518" s="9"/>
      <c r="C518" s="18"/>
      <c r="D518" s="141"/>
      <c r="E518" s="151"/>
      <c r="F518" s="152"/>
      <c r="G518" s="151"/>
      <c r="H518" s="152"/>
      <c r="J518" s="153"/>
      <c r="L518" s="141"/>
      <c r="M518" s="188"/>
      <c r="N518" s="2"/>
      <c r="O518" s="2"/>
      <c r="P518" s="2"/>
      <c r="Q518" s="2"/>
      <c r="R518" s="2"/>
      <c r="S518" s="2"/>
      <c r="T518" s="2"/>
    </row>
    <row r="519" spans="1:20" ht="109.5" customHeight="1" x14ac:dyDescent="0.5">
      <c r="A519" s="9"/>
      <c r="C519" s="18"/>
      <c r="D519" s="141"/>
      <c r="E519" s="151"/>
      <c r="F519" s="152"/>
      <c r="G519" s="151"/>
      <c r="H519" s="152"/>
      <c r="J519" s="153"/>
      <c r="L519" s="141"/>
      <c r="M519" s="188"/>
      <c r="N519" s="2"/>
      <c r="O519" s="2"/>
      <c r="P519" s="2"/>
      <c r="Q519" s="2"/>
      <c r="R519" s="2"/>
      <c r="S519" s="2"/>
      <c r="T519" s="2"/>
    </row>
    <row r="520" spans="1:20" ht="109.5" customHeight="1" x14ac:dyDescent="0.5">
      <c r="A520" s="9"/>
      <c r="C520" s="18"/>
      <c r="D520" s="141"/>
      <c r="E520" s="151"/>
      <c r="F520" s="152"/>
      <c r="G520" s="151"/>
      <c r="H520" s="152"/>
      <c r="J520" s="153"/>
      <c r="L520" s="141"/>
      <c r="M520" s="188"/>
      <c r="N520" s="2"/>
      <c r="O520" s="2"/>
      <c r="P520" s="2"/>
      <c r="Q520" s="2"/>
      <c r="R520" s="2"/>
      <c r="S520" s="2"/>
      <c r="T520" s="2"/>
    </row>
    <row r="521" spans="1:20" ht="109.5" customHeight="1" x14ac:dyDescent="0.5">
      <c r="A521" s="9"/>
      <c r="C521" s="18"/>
      <c r="D521" s="141"/>
      <c r="E521" s="151"/>
      <c r="F521" s="152"/>
      <c r="G521" s="151"/>
      <c r="H521" s="152"/>
      <c r="J521" s="153"/>
      <c r="L521" s="141"/>
      <c r="M521" s="188"/>
      <c r="N521" s="2"/>
      <c r="O521" s="2"/>
      <c r="P521" s="2"/>
      <c r="Q521" s="2"/>
      <c r="R521" s="2"/>
      <c r="S521" s="2"/>
      <c r="T521" s="2"/>
    </row>
    <row r="522" spans="1:20" ht="109.5" customHeight="1" x14ac:dyDescent="0.5">
      <c r="A522" s="9"/>
      <c r="C522" s="18"/>
      <c r="D522" s="141"/>
      <c r="E522" s="151"/>
      <c r="F522" s="152"/>
      <c r="G522" s="151"/>
      <c r="H522" s="152"/>
      <c r="J522" s="153"/>
      <c r="L522" s="141"/>
      <c r="M522" s="188"/>
      <c r="N522" s="2"/>
      <c r="O522" s="2"/>
      <c r="P522" s="2"/>
      <c r="Q522" s="2"/>
      <c r="R522" s="2"/>
      <c r="S522" s="2"/>
      <c r="T522" s="2"/>
    </row>
    <row r="523" spans="1:20" x14ac:dyDescent="0.5">
      <c r="A523" s="9"/>
      <c r="C523" s="18"/>
      <c r="D523" s="141"/>
      <c r="E523" s="151"/>
      <c r="F523" s="152"/>
      <c r="G523" s="151"/>
      <c r="H523" s="152"/>
      <c r="J523" s="153"/>
      <c r="L523" s="141"/>
      <c r="M523" s="188"/>
      <c r="N523" s="2"/>
      <c r="O523" s="2"/>
      <c r="P523" s="2"/>
      <c r="Q523" s="2"/>
      <c r="R523" s="2"/>
      <c r="S523" s="2"/>
      <c r="T523" s="2"/>
    </row>
    <row r="524" spans="1:20" ht="109.5" customHeight="1" x14ac:dyDescent="0.5">
      <c r="A524" s="9"/>
      <c r="C524" s="18"/>
      <c r="D524" s="141"/>
      <c r="E524" s="151"/>
      <c r="F524" s="152"/>
      <c r="G524" s="151"/>
      <c r="H524" s="152"/>
      <c r="J524" s="153"/>
      <c r="L524" s="141"/>
      <c r="M524" s="188"/>
      <c r="N524" s="2"/>
      <c r="O524" s="2"/>
      <c r="P524" s="2"/>
      <c r="Q524" s="2"/>
      <c r="R524" s="2"/>
      <c r="S524" s="2"/>
      <c r="T524" s="2"/>
    </row>
    <row r="525" spans="1:20" ht="109.5" customHeight="1" x14ac:dyDescent="0.5">
      <c r="A525" s="9"/>
      <c r="C525" s="18"/>
      <c r="D525" s="141"/>
      <c r="E525" s="151"/>
      <c r="F525" s="152"/>
      <c r="G525" s="151"/>
      <c r="H525" s="152"/>
      <c r="J525" s="153"/>
      <c r="L525" s="141"/>
      <c r="M525" s="188"/>
      <c r="N525" s="2"/>
      <c r="O525" s="2"/>
      <c r="P525" s="2"/>
      <c r="Q525" s="2"/>
      <c r="R525" s="2"/>
      <c r="S525" s="2"/>
      <c r="T525" s="2"/>
    </row>
    <row r="526" spans="1:20" ht="109.5" customHeight="1" x14ac:dyDescent="0.5">
      <c r="A526" s="9"/>
      <c r="C526" s="18"/>
      <c r="D526" s="141"/>
      <c r="E526" s="151"/>
      <c r="F526" s="152"/>
      <c r="G526" s="151"/>
      <c r="H526" s="152"/>
      <c r="J526" s="153"/>
      <c r="L526" s="141"/>
      <c r="M526" s="188"/>
      <c r="N526" s="2"/>
      <c r="O526" s="2"/>
      <c r="P526" s="2"/>
      <c r="Q526" s="2"/>
      <c r="R526" s="2"/>
      <c r="S526" s="2"/>
      <c r="T526" s="2"/>
    </row>
    <row r="527" spans="1:20" ht="109.5" customHeight="1" x14ac:dyDescent="0.5">
      <c r="A527" s="9"/>
      <c r="C527" s="18"/>
      <c r="D527" s="141"/>
      <c r="E527" s="151"/>
      <c r="F527" s="152"/>
      <c r="G527" s="151"/>
      <c r="H527" s="152"/>
      <c r="J527" s="153"/>
      <c r="L527" s="141"/>
      <c r="M527" s="188"/>
      <c r="N527" s="2"/>
      <c r="O527" s="2"/>
      <c r="P527" s="2"/>
      <c r="Q527" s="2"/>
      <c r="R527" s="2"/>
      <c r="S527" s="2"/>
      <c r="T527" s="2"/>
    </row>
    <row r="528" spans="1:20" ht="109.5" customHeight="1" x14ac:dyDescent="0.5">
      <c r="A528" s="9"/>
      <c r="C528" s="18"/>
      <c r="D528" s="141"/>
      <c r="E528" s="151"/>
      <c r="F528" s="152"/>
      <c r="G528" s="151"/>
      <c r="H528" s="152"/>
      <c r="J528" s="153"/>
      <c r="L528" s="141"/>
      <c r="M528" s="188"/>
      <c r="N528" s="2"/>
      <c r="O528" s="2"/>
      <c r="P528" s="2"/>
      <c r="Q528" s="2"/>
      <c r="R528" s="2"/>
      <c r="S528" s="2"/>
      <c r="T528" s="2"/>
    </row>
    <row r="529" spans="1:20" ht="109.5" customHeight="1" x14ac:dyDescent="0.5">
      <c r="A529" s="9"/>
      <c r="C529" s="18"/>
      <c r="D529" s="141"/>
      <c r="E529" s="151"/>
      <c r="F529" s="152"/>
      <c r="G529" s="151"/>
      <c r="H529" s="152"/>
      <c r="J529" s="153"/>
      <c r="L529" s="141"/>
      <c r="M529" s="188"/>
      <c r="N529" s="2"/>
      <c r="O529" s="2"/>
      <c r="P529" s="2"/>
      <c r="Q529" s="2"/>
      <c r="R529" s="2"/>
      <c r="S529" s="2"/>
      <c r="T529" s="2"/>
    </row>
    <row r="530" spans="1:20" ht="109.5" customHeight="1" x14ac:dyDescent="0.5">
      <c r="A530" s="9"/>
      <c r="C530" s="18"/>
      <c r="D530" s="141"/>
      <c r="E530" s="151"/>
      <c r="F530" s="152"/>
      <c r="G530" s="151"/>
      <c r="H530" s="152"/>
      <c r="J530" s="153"/>
      <c r="L530" s="141"/>
      <c r="M530" s="188"/>
      <c r="N530" s="2"/>
      <c r="O530" s="2"/>
      <c r="P530" s="2"/>
      <c r="Q530" s="2"/>
      <c r="R530" s="2"/>
      <c r="S530" s="2"/>
      <c r="T530" s="2"/>
    </row>
    <row r="531" spans="1:20" ht="109.5" customHeight="1" x14ac:dyDescent="0.5">
      <c r="A531" s="9"/>
      <c r="C531" s="18"/>
      <c r="D531" s="141"/>
      <c r="E531" s="151"/>
      <c r="F531" s="152"/>
      <c r="G531" s="151"/>
      <c r="H531" s="152"/>
      <c r="J531" s="153"/>
      <c r="L531" s="141"/>
      <c r="M531" s="188"/>
      <c r="N531" s="2"/>
      <c r="O531" s="2"/>
      <c r="P531" s="2"/>
      <c r="Q531" s="2"/>
      <c r="R531" s="2"/>
      <c r="S531" s="2"/>
      <c r="T531" s="2"/>
    </row>
    <row r="532" spans="1:20" ht="109.5" customHeight="1" x14ac:dyDescent="0.5">
      <c r="A532" s="9"/>
      <c r="C532" s="18"/>
      <c r="D532" s="141"/>
      <c r="E532" s="151"/>
      <c r="F532" s="152"/>
      <c r="G532" s="151"/>
      <c r="H532" s="152"/>
      <c r="J532" s="153"/>
      <c r="L532" s="141"/>
      <c r="M532" s="188"/>
      <c r="N532" s="2"/>
      <c r="O532" s="2"/>
      <c r="P532" s="2"/>
      <c r="Q532" s="2"/>
      <c r="R532" s="2"/>
      <c r="S532" s="2"/>
      <c r="T532" s="2"/>
    </row>
    <row r="533" spans="1:20" ht="109.5" customHeight="1" x14ac:dyDescent="0.5">
      <c r="A533" s="9"/>
      <c r="C533" s="18"/>
      <c r="D533" s="141"/>
      <c r="E533" s="151"/>
      <c r="F533" s="152"/>
      <c r="G533" s="151"/>
      <c r="H533" s="152"/>
      <c r="J533" s="153"/>
      <c r="L533" s="141"/>
      <c r="M533" s="188"/>
      <c r="N533" s="2"/>
      <c r="O533" s="2"/>
      <c r="P533" s="2"/>
      <c r="Q533" s="2"/>
      <c r="R533" s="2"/>
      <c r="S533" s="2"/>
      <c r="T533" s="2"/>
    </row>
    <row r="534" spans="1:20" ht="109.5" customHeight="1" x14ac:dyDescent="0.5">
      <c r="A534" s="9"/>
      <c r="C534" s="18"/>
      <c r="D534" s="141"/>
      <c r="E534" s="151"/>
      <c r="F534" s="152"/>
      <c r="G534" s="151"/>
      <c r="H534" s="152"/>
      <c r="J534" s="153"/>
      <c r="L534" s="141"/>
      <c r="M534" s="188"/>
      <c r="N534" s="2"/>
      <c r="O534" s="2"/>
      <c r="P534" s="2"/>
      <c r="Q534" s="2"/>
      <c r="R534" s="2"/>
      <c r="S534" s="2"/>
      <c r="T534" s="2"/>
    </row>
    <row r="535" spans="1:20" ht="109.5" customHeight="1" x14ac:dyDescent="0.5">
      <c r="A535" s="9"/>
      <c r="C535" s="18"/>
      <c r="D535" s="141"/>
      <c r="E535" s="151"/>
      <c r="F535" s="152"/>
      <c r="G535" s="151"/>
      <c r="H535" s="152"/>
      <c r="J535" s="153"/>
      <c r="L535" s="141"/>
      <c r="M535" s="188"/>
      <c r="N535" s="2"/>
      <c r="O535" s="2"/>
      <c r="P535" s="2"/>
      <c r="Q535" s="2"/>
      <c r="R535" s="2"/>
      <c r="S535" s="2"/>
      <c r="T535" s="2"/>
    </row>
    <row r="536" spans="1:20" ht="109.5" customHeight="1" x14ac:dyDescent="0.5">
      <c r="A536" s="9"/>
      <c r="C536" s="18"/>
      <c r="D536" s="141"/>
      <c r="E536" s="151"/>
      <c r="F536" s="152"/>
      <c r="G536" s="151"/>
      <c r="H536" s="152"/>
      <c r="J536" s="153"/>
      <c r="L536" s="141"/>
      <c r="M536" s="188"/>
      <c r="N536" s="2"/>
      <c r="O536" s="2"/>
      <c r="P536" s="2"/>
      <c r="Q536" s="2"/>
      <c r="R536" s="2"/>
      <c r="S536" s="2"/>
      <c r="T536" s="2"/>
    </row>
    <row r="537" spans="1:20" ht="109.5" customHeight="1" x14ac:dyDescent="0.5">
      <c r="A537" s="9"/>
      <c r="C537" s="18"/>
      <c r="D537" s="141"/>
      <c r="E537" s="151"/>
      <c r="F537" s="152"/>
      <c r="G537" s="151"/>
      <c r="H537" s="152"/>
      <c r="J537" s="153"/>
      <c r="L537" s="141"/>
      <c r="M537" s="188"/>
      <c r="N537" s="2"/>
      <c r="O537" s="2"/>
      <c r="P537" s="2"/>
      <c r="Q537" s="2"/>
      <c r="R537" s="2"/>
      <c r="S537" s="2"/>
      <c r="T537" s="2"/>
    </row>
    <row r="538" spans="1:20" ht="109.5" customHeight="1" x14ac:dyDescent="0.5">
      <c r="A538" s="9"/>
      <c r="C538" s="18"/>
      <c r="D538" s="141"/>
      <c r="E538" s="151"/>
      <c r="F538" s="152"/>
      <c r="G538" s="151"/>
      <c r="H538" s="152"/>
      <c r="J538" s="153"/>
      <c r="L538" s="141"/>
      <c r="M538" s="188"/>
      <c r="N538" s="2"/>
      <c r="O538" s="2"/>
      <c r="P538" s="2"/>
      <c r="Q538" s="2"/>
      <c r="R538" s="2"/>
      <c r="S538" s="2"/>
      <c r="T538" s="2"/>
    </row>
  </sheetData>
  <sheetProtection formatCells="0" formatColumns="0" formatRows="0" insertColumns="0" insertRows="0" insertHyperlinks="0" deleteColumns="0" deleteRows="0" sort="0" autoFilter="0" pivotTables="0"/>
  <autoFilter ref="A8:S51" xr:uid="{1BD37EA1-C908-4B67-AAD9-439B3276C03E}"/>
  <dataConsolidate/>
  <mergeCells count="46">
    <mergeCell ref="E7:F7"/>
    <mergeCell ref="G7:H7"/>
    <mergeCell ref="I7:J7"/>
    <mergeCell ref="K7:L7"/>
    <mergeCell ref="A89:B89"/>
    <mergeCell ref="I45:J45"/>
    <mergeCell ref="E45:F45"/>
    <mergeCell ref="E39:F39"/>
    <mergeCell ref="G39:H39"/>
    <mergeCell ref="E56:F56"/>
    <mergeCell ref="I89:J89"/>
    <mergeCell ref="K89:L89"/>
    <mergeCell ref="I39:J39"/>
    <mergeCell ref="K39:L39"/>
    <mergeCell ref="K56:L56"/>
    <mergeCell ref="I56:J56"/>
    <mergeCell ref="A105:B105"/>
    <mergeCell ref="E105:F105"/>
    <mergeCell ref="G105:H105"/>
    <mergeCell ref="I105:J105"/>
    <mergeCell ref="E32:F32"/>
    <mergeCell ref="G32:H32"/>
    <mergeCell ref="I32:J32"/>
    <mergeCell ref="G45:H45"/>
    <mergeCell ref="G56:H56"/>
    <mergeCell ref="E72:F72"/>
    <mergeCell ref="G72:H72"/>
    <mergeCell ref="I72:J72"/>
    <mergeCell ref="E89:F89"/>
    <mergeCell ref="E86:F86"/>
    <mergeCell ref="G86:H86"/>
    <mergeCell ref="I86:J86"/>
    <mergeCell ref="K105:L105"/>
    <mergeCell ref="E22:F22"/>
    <mergeCell ref="G22:H22"/>
    <mergeCell ref="I22:J22"/>
    <mergeCell ref="K22:L22"/>
    <mergeCell ref="E27:F27"/>
    <mergeCell ref="G27:H27"/>
    <mergeCell ref="I27:J27"/>
    <mergeCell ref="K72:L72"/>
    <mergeCell ref="E97:F97"/>
    <mergeCell ref="G97:H97"/>
    <mergeCell ref="I97:J97"/>
    <mergeCell ref="K97:L97"/>
    <mergeCell ref="G89:H89"/>
  </mergeCells>
  <phoneticPr fontId="7" type="noConversion"/>
  <printOptions horizontalCentered="1" verticalCentered="1"/>
  <pageMargins left="0.23622047244094491" right="0.23622047244094491" top="0" bottom="0" header="0" footer="0"/>
  <pageSetup paperSize="9" scale="35" fitToHeight="0" orientation="landscape" r:id="rId1"/>
  <rowBreaks count="27" manualBreakCount="27">
    <brk id="21" max="12" man="1"/>
    <brk id="38" max="20" man="1"/>
    <brk id="55" max="20" man="1"/>
    <brk id="71" max="20" man="1"/>
    <brk id="87" max="20" man="1"/>
    <brk id="104" max="12" man="1"/>
    <brk id="120" max="12" man="1"/>
    <brk id="135" max="20" man="1"/>
    <brk id="148" max="20" man="1"/>
    <brk id="162" max="20" man="1"/>
    <brk id="177" max="20" man="1"/>
    <brk id="191" max="20" man="1"/>
    <brk id="207" max="20" man="1"/>
    <brk id="221" max="20" man="1"/>
    <brk id="236" max="20" man="1"/>
    <brk id="250" max="20" man="1"/>
    <brk id="265" max="20" man="1"/>
    <brk id="279" max="20" man="1"/>
    <brk id="291" max="20" man="1"/>
    <brk id="305" max="20" man="1"/>
    <brk id="320" max="20" man="1"/>
    <brk id="335" max="20" man="1"/>
    <brk id="350" max="20" man="1"/>
    <brk id="364" max="20" man="1"/>
    <brk id="379" max="20" man="1"/>
    <brk id="394" max="20" man="1"/>
    <brk id="407" max="20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 DICEMBRE 2023</vt:lpstr>
      <vt:lpstr>'Catalogo DICEMBRE 2023'!Area_stampa</vt:lpstr>
      <vt:lpstr>'Catalogo DICEMBRE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Spinosa</dc:creator>
  <cp:lastModifiedBy>Rossella Tedesco</cp:lastModifiedBy>
  <cp:lastPrinted>2023-12-19T15:31:02Z</cp:lastPrinted>
  <dcterms:created xsi:type="dcterms:W3CDTF">2021-12-01T18:41:21Z</dcterms:created>
  <dcterms:modified xsi:type="dcterms:W3CDTF">2023-12-19T17:01:50Z</dcterms:modified>
</cp:coreProperties>
</file>