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4\4. Aprile\"/>
    </mc:Choice>
  </mc:AlternateContent>
  <xr:revisionPtr revIDLastSave="0" documentId="13_ncr:1_{C61B94EC-88C7-44C3-8E23-EF24ED64CD93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Aprile" sheetId="1" r:id="rId1"/>
  </sheets>
  <definedNames>
    <definedName name="_xlnm._FilterDatabase" localSheetId="0" hidden="1">'Catalogo Aprile'!$A$8:$M$53</definedName>
    <definedName name="_xlnm.Print_Area" localSheetId="0">'Catalogo Aprile'!$A$1:$M$283</definedName>
    <definedName name="Print_Area" localSheetId="0">'Catalogo Aprile'!$A$1:$M$282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E100" i="1"/>
  <c r="I85" i="1" l="1"/>
  <c r="G85" i="1"/>
  <c r="E85" i="1"/>
  <c r="G51" i="1" l="1"/>
  <c r="I43" i="1"/>
  <c r="G43" i="1"/>
  <c r="E43" i="1"/>
  <c r="G101" i="1" l="1"/>
  <c r="E101" i="1"/>
  <c r="I52" i="1" l="1"/>
  <c r="G52" i="1"/>
  <c r="I82" i="1"/>
  <c r="I66" i="1"/>
  <c r="G66" i="1"/>
  <c r="E66" i="1"/>
  <c r="G103" i="1"/>
  <c r="E103" i="1"/>
  <c r="G116" i="1"/>
  <c r="I112" i="1"/>
  <c r="G112" i="1"/>
  <c r="E112" i="1"/>
  <c r="G63" i="1"/>
  <c r="E63" i="1"/>
  <c r="G77" i="1" l="1"/>
  <c r="E77" i="1"/>
  <c r="E110" i="1" l="1"/>
  <c r="L106" i="1"/>
  <c r="D61" i="1" l="1"/>
  <c r="I61" i="1" s="1"/>
  <c r="E118" i="1"/>
  <c r="G118" i="1"/>
  <c r="I118" i="1"/>
  <c r="E52" i="1"/>
  <c r="J51" i="1"/>
  <c r="I51" i="1"/>
  <c r="E51" i="1"/>
  <c r="I50" i="1"/>
  <c r="G50" i="1"/>
  <c r="E50" i="1"/>
  <c r="J49" i="1"/>
  <c r="G49" i="1"/>
  <c r="I49" i="1" s="1"/>
  <c r="E49" i="1"/>
  <c r="E48" i="1"/>
  <c r="E61" i="1" l="1"/>
  <c r="G98" i="1" l="1"/>
  <c r="E98" i="1"/>
  <c r="E117" i="1"/>
  <c r="I117" i="1"/>
  <c r="K117" i="1" s="1"/>
  <c r="J117" i="1"/>
  <c r="L117" i="1" s="1"/>
  <c r="K102" i="1"/>
  <c r="G45" i="1" l="1"/>
  <c r="I9" i="1"/>
  <c r="E67" i="1"/>
  <c r="E99" i="1"/>
  <c r="H36" i="1" l="1"/>
  <c r="J36" i="1" s="1"/>
  <c r="L36" i="1" s="1"/>
  <c r="E36" i="1"/>
  <c r="G36" i="1" s="1"/>
  <c r="I36" i="1" s="1"/>
  <c r="K36" i="1" s="1"/>
  <c r="I113" i="1"/>
  <c r="E38" i="1"/>
  <c r="E37" i="1"/>
  <c r="G59" i="1" l="1"/>
  <c r="E59" i="1"/>
  <c r="G16" i="1" l="1"/>
  <c r="E115" i="1" l="1"/>
  <c r="G113" i="1"/>
  <c r="E113" i="1"/>
  <c r="E111" i="1"/>
  <c r="E15" i="1" l="1"/>
  <c r="E96" i="1" l="1"/>
  <c r="G79" i="1" l="1"/>
  <c r="E79" i="1"/>
  <c r="I39" i="1"/>
  <c r="G39" i="1"/>
  <c r="E39" i="1"/>
  <c r="G10" i="1" l="1"/>
  <c r="E10" i="1"/>
  <c r="E65" i="1" l="1"/>
  <c r="E45" i="1"/>
  <c r="I105" i="1" l="1"/>
  <c r="G105" i="1"/>
  <c r="E105" i="1"/>
  <c r="I102" i="1"/>
  <c r="G102" i="1"/>
  <c r="E102" i="1"/>
  <c r="E26" i="1"/>
  <c r="E21" i="1"/>
  <c r="G20" i="1"/>
  <c r="E20" i="1"/>
  <c r="E53" i="1"/>
  <c r="G53" i="1"/>
  <c r="D81" i="1" l="1"/>
  <c r="D75" i="1"/>
  <c r="D31" i="1"/>
  <c r="G88" i="1" l="1"/>
  <c r="E88" i="1"/>
  <c r="G87" i="1"/>
  <c r="E87" i="1"/>
  <c r="G81" i="1"/>
  <c r="I114" i="1" l="1"/>
  <c r="K114" i="1" s="1"/>
  <c r="H114" i="1"/>
  <c r="J114" i="1" s="1"/>
  <c r="L114" i="1" s="1"/>
  <c r="E114" i="1"/>
  <c r="E70" i="1"/>
  <c r="G70" i="1"/>
  <c r="I70" i="1"/>
  <c r="E56" i="1"/>
  <c r="G97" i="1"/>
  <c r="G86" i="1"/>
  <c r="E86" i="1"/>
  <c r="I71" i="1"/>
  <c r="G69" i="1"/>
  <c r="I18" i="1"/>
  <c r="I11" i="1"/>
  <c r="G11" i="1"/>
  <c r="E33" i="1"/>
  <c r="I34" i="1" l="1"/>
  <c r="G34" i="1"/>
  <c r="E34" i="1"/>
  <c r="E69" i="1" l="1"/>
  <c r="I72" i="1" l="1"/>
  <c r="I46" i="1"/>
  <c r="G46" i="1"/>
  <c r="E28" i="1"/>
  <c r="G28" i="1"/>
  <c r="G18" i="1"/>
  <c r="E18" i="1"/>
  <c r="G84" i="1" l="1"/>
  <c r="E84" i="1"/>
  <c r="I16" i="1"/>
  <c r="E16" i="1"/>
  <c r="I106" i="1"/>
  <c r="K106" i="1" s="1"/>
  <c r="G106" i="1"/>
  <c r="E83" i="1"/>
  <c r="E62" i="1"/>
  <c r="G60" i="1"/>
  <c r="E60" i="1"/>
  <c r="E46" i="1"/>
  <c r="G82" i="1" l="1"/>
  <c r="I31" i="1"/>
  <c r="I80" i="1" l="1"/>
  <c r="G80" i="1"/>
  <c r="E80" i="1"/>
  <c r="G27" i="1"/>
  <c r="I27" i="1" s="1"/>
  <c r="I44" i="1"/>
  <c r="G44" i="1"/>
  <c r="E44" i="1"/>
  <c r="E13" i="1"/>
  <c r="E35" i="1"/>
  <c r="D90" i="1"/>
  <c r="J12" i="1"/>
  <c r="G12" i="1"/>
  <c r="I12" i="1" s="1"/>
  <c r="E12" i="1"/>
  <c r="E116" i="1"/>
  <c r="E106" i="1"/>
  <c r="E97" i="1"/>
  <c r="E95" i="1"/>
  <c r="E94" i="1"/>
  <c r="E82" i="1"/>
  <c r="E81" i="1"/>
  <c r="G78" i="1"/>
  <c r="E78" i="1"/>
  <c r="G76" i="1"/>
  <c r="E76" i="1"/>
  <c r="G75" i="1"/>
  <c r="E75" i="1"/>
  <c r="G71" i="1"/>
  <c r="E71" i="1"/>
  <c r="G72" i="1"/>
  <c r="E72" i="1"/>
  <c r="E64" i="1"/>
  <c r="G55" i="1"/>
  <c r="E55" i="1"/>
  <c r="G54" i="1"/>
  <c r="E54" i="1"/>
  <c r="G47" i="1"/>
  <c r="E47" i="1"/>
  <c r="I32" i="1"/>
  <c r="G32" i="1"/>
  <c r="E32" i="1"/>
  <c r="G31" i="1"/>
  <c r="E31" i="1"/>
  <c r="E29" i="1"/>
  <c r="J27" i="1"/>
  <c r="E27" i="1"/>
  <c r="G24" i="1"/>
  <c r="E24" i="1"/>
  <c r="E19" i="1"/>
  <c r="J17" i="1"/>
  <c r="E17" i="1"/>
  <c r="I14" i="1"/>
  <c r="G14" i="1"/>
  <c r="E14" i="1"/>
  <c r="E11" i="1"/>
  <c r="G9" i="1"/>
  <c r="E9" i="1"/>
  <c r="E90" i="1" l="1"/>
  <c r="E68" i="1"/>
  <c r="G68" i="1"/>
  <c r="G90" i="1"/>
</calcChain>
</file>

<file path=xl/sharedStrings.xml><?xml version="1.0" encoding="utf-8"?>
<sst xmlns="http://schemas.openxmlformats.org/spreadsheetml/2006/main" count="798" uniqueCount="620">
  <si>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</si>
  <si>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</si>
  <si>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</si>
  <si>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</si>
  <si>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</si>
  <si>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</si>
  <si>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</si>
  <si>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ARIANNA*24CPR RIV60+15MCG+4CPR</t>
  </si>
  <si>
    <t>ATARAX 20 CPR RIV 25MG</t>
  </si>
  <si>
    <t>AUGMENTIN*12CPR RIV 875MG+125MG</t>
  </si>
  <si>
    <t xml:space="preserve">BACTROBAN NASALE*UNG 3G 2%	</t>
  </si>
  <si>
    <t>CIPRALEX*28 CPR RIV 10 MG</t>
  </si>
  <si>
    <t>CIPROXIN*6CPR RIV 500MG</t>
  </si>
  <si>
    <t>CONGESCOR*28CPR 2,5MG</t>
  </si>
  <si>
    <t>DENIBAN*12CPR 50MG</t>
  </si>
  <si>
    <t>DEPAKIN*CHRONO 30CPR 500MG RP</t>
  </si>
  <si>
    <t>DIAMICRON*30CPR 60MG RM</t>
  </si>
  <si>
    <t>DIPROSALIC*UNG 30G 0.05%+3%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</si>
  <si>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</si>
  <si>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</si>
  <si>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</si>
  <si>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</si>
  <si>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</si>
  <si>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LESTRONETTE*21CPR RIV 0,1+0,02</t>
  </si>
  <si>
    <t>LYRICA*56CPS 150MG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</si>
  <si>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</si>
  <si>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</si>
  <si>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</si>
  <si>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</si>
  <si>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</si>
  <si>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</si>
  <si>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</si>
  <si>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</si>
  <si>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</si>
  <si>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</si>
  <si>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</si>
  <si>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</si>
  <si>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</si>
  <si>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</si>
  <si>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</si>
  <si>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</si>
  <si>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</si>
  <si>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</si>
  <si>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</si>
  <si>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ZIRTEC*OS GTT FL 20ML 10MG/ML</t>
  </si>
  <si>
    <t>XENICAL*BLIST 84CPS 120MG</t>
  </si>
  <si>
    <t>Da 6 pezzi</t>
  </si>
  <si>
    <t>Da 11 pezzi</t>
  </si>
  <si>
    <t>Da 21 pezzi</t>
  </si>
  <si>
    <t>Quantità</t>
  </si>
  <si>
    <t>Da 1 pezzo</t>
  </si>
  <si>
    <t>BISOLVON*SCIR FL 250ML 4MG/5ML</t>
  </si>
  <si>
    <t>EFFIPREV*21CPR RIV 2MG+0,03MG</t>
  </si>
  <si>
    <t>OPTIVE FUSION 10 ML</t>
  </si>
  <si>
    <t>CYMBALTA*28CPS 60MG</t>
  </si>
  <si>
    <t>XANAX*20CPR 0,25MG</t>
  </si>
  <si>
    <t>XANAX*20CPR 1MG</t>
  </si>
  <si>
    <t>g</t>
  </si>
  <si>
    <t>max 30 pz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</si>
  <si>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</si>
  <si>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</si>
  <si>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</si>
  <si>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</si>
  <si>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</si>
  <si>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</si>
  <si>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 xml:space="preserve">AROMASIN*30CPR RIV 25MG </t>
  </si>
  <si>
    <t>DIPROSONE*CREMA 30G 0,05%</t>
  </si>
  <si>
    <t>FLUIMUCIL*OS GRAT 30BUST 600MG</t>
  </si>
  <si>
    <t>AZALIA*28CPR RIV 75MCG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</si>
  <si>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</si>
  <si>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</si>
  <si>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</si>
  <si>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</si>
  <si>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</si>
  <si>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</si>
  <si>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FLUIMUCIL*30CPR EFF 600MG</t>
  </si>
  <si>
    <t>SIBILLA*21CPR RIV 2MG+0,03 MG</t>
  </si>
  <si>
    <t>XALATAN*COLL FL 2,5ML 50MCG/ML</t>
  </si>
  <si>
    <t>*044052013*</t>
  </si>
  <si>
    <t>*045282011*</t>
  </si>
  <si>
    <t>*	045888017	*</t>
  </si>
  <si>
    <t>*	045700010	*</t>
  </si>
  <si>
    <t>*	042214015	*</t>
  </si>
  <si>
    <t>*	049433016	*</t>
  </si>
  <si>
    <t>*	042950016	*</t>
  </si>
  <si>
    <t>*	049463019	*</t>
  </si>
  <si>
    <t>*	044050019	*</t>
  </si>
  <si>
    <t>*	042791018	*</t>
  </si>
  <si>
    <t>*	045337019	*</t>
  </si>
  <si>
    <t>*	044941019	*</t>
  </si>
  <si>
    <t>*	043651025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</si>
  <si>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</si>
  <si>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</si>
  <si>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</si>
  <si>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</si>
  <si>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</si>
  <si>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</si>
  <si>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</si>
  <si>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</si>
  <si>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039821018	*</t>
  </si>
  <si>
    <t>*	047111012	*</t>
  </si>
  <si>
    <t>*	047111024	*</t>
  </si>
  <si>
    <t>*	049005010	*</t>
  </si>
  <si>
    <t>*	044847022	*</t>
  </si>
  <si>
    <t>*	041973013	*</t>
  </si>
  <si>
    <t>*	041753017	*</t>
  </si>
  <si>
    <t>*	041686066	*</t>
  </si>
  <si>
    <t>*	041686054	*</t>
  </si>
  <si>
    <t>*	041422015	*</t>
  </si>
  <si>
    <t>*	042938011	*</t>
  </si>
  <si>
    <t>*	042211019	*</t>
  </si>
  <si>
    <t>*	043630021	*</t>
  </si>
  <si>
    <t>*	046610010	*</t>
  </si>
  <si>
    <t>*	047390024	*</t>
  </si>
  <si>
    <t>*	045402017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</si>
  <si>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</si>
  <si>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</si>
  <si>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</si>
  <si>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</si>
  <si>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</si>
  <si>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</si>
  <si>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</si>
  <si>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</si>
  <si>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</si>
  <si>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</si>
  <si>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</si>
  <si>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043892013	*</t>
  </si>
  <si>
    <t>*	045938014	*</t>
  </si>
  <si>
    <t>*	044895011	*</t>
  </si>
  <si>
    <t>*	041677067	*</t>
  </si>
  <si>
    <t>*	038301053	*</t>
  </si>
  <si>
    <t>*	041894015	*</t>
  </si>
  <si>
    <t>*	922321450	*</t>
  </si>
  <si>
    <t>*	922321474	*</t>
  </si>
  <si>
    <t>*	044383014	*</t>
  </si>
  <si>
    <t>*	049002013	*</t>
  </si>
  <si>
    <t>*	042515054	*</t>
  </si>
  <si>
    <t>*	044755027	*</t>
  </si>
  <si>
    <t>*	042209027	*</t>
  </si>
  <si>
    <t>*	049090018	*</t>
  </si>
  <si>
    <t>*	042516029	*</t>
  </si>
  <si>
    <t>*	972003267	*</t>
  </si>
  <si>
    <t>*	977794395	*</t>
  </si>
  <si>
    <t>*	984237166	*</t>
  </si>
  <si>
    <t>*	044132013	*</t>
  </si>
  <si>
    <t>*	038195044	*</t>
  </si>
  <si>
    <t>*041435013*</t>
  </si>
  <si>
    <t>*027980010*</t>
  </si>
  <si>
    <t>*033490020*</t>
  </si>
  <si>
    <t>*034921015*</t>
  </si>
  <si>
    <t>*034678033*</t>
  </si>
  <si>
    <t>*010834024*</t>
  </si>
  <si>
    <t>*026089019*</t>
  </si>
  <si>
    <t>*041762016*</t>
  </si>
  <si>
    <t>*028980011*</t>
  </si>
  <si>
    <t>*036875019*</t>
  </si>
  <si>
    <t>*036899019*</t>
  </si>
  <si>
    <t>*035672043*</t>
  </si>
  <si>
    <t>*035767250*</t>
  </si>
  <si>
    <t>*026664021*</t>
  </si>
  <si>
    <t>*034953099*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</si>
  <si>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</si>
  <si>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</si>
  <si>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</si>
  <si>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</si>
  <si>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</si>
  <si>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</si>
  <si>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</si>
  <si>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</si>
  <si>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*023839018*</t>
  </si>
  <si>
    <t>*023087075*</t>
  </si>
  <si>
    <t>*023087024*</t>
  </si>
  <si>
    <t>*042101016*</t>
  </si>
  <si>
    <t>*027341015*</t>
  </si>
  <si>
    <t>*023417037*</t>
  </si>
  <si>
    <t>*029551013*</t>
  </si>
  <si>
    <t>*020582209*</t>
  </si>
  <si>
    <t>*020582223*</t>
  </si>
  <si>
    <t>*021736020*</t>
  </si>
  <si>
    <t>*025308038*</t>
  </si>
  <si>
    <t>*027830037*</t>
  </si>
  <si>
    <t>*028600029*</t>
  </si>
  <si>
    <t>*039759016*</t>
  </si>
  <si>
    <t>*022905158*</t>
  </si>
  <si>
    <t>*036476188*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</si>
  <si>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</si>
  <si>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</si>
  <si>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</si>
  <si>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</si>
  <si>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</si>
  <si>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</si>
  <si>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</si>
  <si>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</si>
  <si>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</si>
  <si>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</si>
  <si>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</si>
  <si>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*027056011*</t>
  </si>
  <si>
    <t>*037696010*</t>
  </si>
  <si>
    <t>*033219015*</t>
  </si>
  <si>
    <t>*025980057*</t>
  </si>
  <si>
    <t>*025980071*</t>
  </si>
  <si>
    <t>*034195038*</t>
  </si>
  <si>
    <t>*035023011*</t>
  </si>
  <si>
    <t>*026894028*</t>
  </si>
  <si>
    <t>*901153635*</t>
  </si>
  <si>
    <t>*901074385*</t>
  </si>
  <si>
    <t>*001340025*</t>
  </si>
  <si>
    <t>*021004041*</t>
  </si>
  <si>
    <t>*008997064*</t>
  </si>
  <si>
    <t>*026608036*</t>
  </si>
  <si>
    <t>*013046038*</t>
  </si>
  <si>
    <t>*042554042*</t>
  </si>
  <si>
    <t>*023673092*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</si>
  <si>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</si>
  <si>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</si>
  <si>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</si>
  <si>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</si>
  <si>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</si>
  <si>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</si>
  <si>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</si>
  <si>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</si>
  <si>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</si>
  <si>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</si>
  <si>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Max 30 pz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</si>
  <si>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</si>
  <si>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</si>
  <si>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</si>
  <si>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</si>
  <si>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</si>
  <si>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</si>
  <si>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</si>
  <si>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</si>
  <si>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</si>
  <si>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</si>
  <si>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</si>
  <si>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</si>
  <si>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</si>
  <si>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</si>
  <si>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</si>
  <si>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</si>
  <si>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</si>
  <si>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</si>
  <si>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</si>
  <si>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</si>
  <si>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</si>
  <si>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</si>
  <si>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</si>
  <si>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</si>
  <si>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</si>
  <si>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</si>
  <si>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</si>
  <si>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050066012	*</t>
  </si>
  <si>
    <t>NIZORAL*SHAMPOO FL 100G 20MG/G</t>
  </si>
  <si>
    <t>*024964140*</t>
  </si>
  <si>
    <t>*	039785074	*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</si>
  <si>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</si>
  <si>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</si>
  <si>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</si>
  <si>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</si>
  <si>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</si>
  <si>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</si>
  <si>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</si>
  <si>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</si>
  <si>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</si>
  <si>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</si>
  <si>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</si>
  <si>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</si>
  <si>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</si>
  <si>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</si>
  <si>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</si>
  <si>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</si>
  <si>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</si>
  <si>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</si>
  <si>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</si>
  <si>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</si>
  <si>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049903014	*</t>
  </si>
  <si>
    <t>*032143024*</t>
  </si>
  <si>
    <t xml:space="preserve">MERCILON*21CPR 0,15MG+0,02MG                                              </t>
  </si>
  <si>
    <t>*	050332016	*</t>
  </si>
  <si>
    <t>BENERVA*20CPR 300MG</t>
  </si>
  <si>
    <t>*004642031*</t>
  </si>
  <si>
    <t>*	050334010	*</t>
  </si>
  <si>
    <t>MEDROL*30CPR 4MG</t>
  </si>
  <si>
    <t>*14159026*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</si>
  <si>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</si>
  <si>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</si>
  <si>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</si>
  <si>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</si>
  <si>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</si>
  <si>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</si>
  <si>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</si>
  <si>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</si>
  <si>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</si>
  <si>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</si>
  <si>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*032647024*</t>
  </si>
  <si>
    <t>*025980083*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</si>
  <si>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</si>
  <si>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</si>
  <si>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</si>
  <si>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</si>
  <si>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</si>
  <si>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</si>
  <si>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</si>
  <si>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</si>
  <si>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r>
      <t>6,45 € -</t>
    </r>
    <r>
      <rPr>
        <sz val="24"/>
        <rFont val="Calibri"/>
        <family val="2"/>
        <scheme val="minor"/>
      </rPr>
      <t xml:space="preserve"> 48,97%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</si>
  <si>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>6,22 € -</t>
    </r>
    <r>
      <rPr>
        <sz val="24"/>
        <rFont val="Calibri"/>
        <family val="2"/>
        <scheme val="minor"/>
      </rPr>
      <t>50,79%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</si>
  <si>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52,22%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</si>
  <si>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53,16%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</si>
  <si>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	050471010	*</t>
  </si>
  <si>
    <t>LUMIGAN*COLL FL 3ML 0,1MG/ML</t>
  </si>
  <si>
    <t>*035447022*</t>
  </si>
  <si>
    <t>*	050476011	*</t>
  </si>
  <si>
    <t>IMODIUM*8CPS 2MG</t>
  </si>
  <si>
    <t>*023673066*</t>
  </si>
  <si>
    <r>
      <t>4,58 € -</t>
    </r>
    <r>
      <rPr>
        <sz val="24"/>
        <rFont val="Calibri"/>
        <family val="2"/>
        <scheme val="minor"/>
      </rPr>
      <t xml:space="preserve"> 45%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12 pz</t>
    </r>
  </si>
  <si>
    <r>
      <t>4,16 € -</t>
    </r>
    <r>
      <rPr>
        <sz val="24"/>
        <rFont val="Calibri"/>
        <family val="2"/>
        <scheme val="minor"/>
      </rPr>
      <t>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48 pz </t>
    </r>
  </si>
  <si>
    <t>ELOCON*CREMA 30G 0,1% (Scad 11/2024)</t>
  </si>
  <si>
    <t>*024280012*</t>
  </si>
  <si>
    <t>*024280024*</t>
  </si>
  <si>
    <t>LANSOX*14CPS 15MG (Scad 09/2024)</t>
  </si>
  <si>
    <t>max 20 pz</t>
  </si>
  <si>
    <t>*909089031*</t>
  </si>
  <si>
    <t>MINESSE*28CPR 60MCG+15MCG (Scad 12/2024)</t>
  </si>
  <si>
    <t>*	041677030	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</si>
  <si>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</si>
  <si>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</si>
  <si>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</si>
  <si>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</si>
  <si>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</si>
  <si>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</si>
  <si>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</si>
  <si>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</si>
  <si>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*045876012*</t>
  </si>
  <si>
    <t>*045876024*</t>
  </si>
  <si>
    <t>ARNIGEL*7% GEL TUBO 120G</t>
  </si>
  <si>
    <t>ARNIGEL*7% GEL TUBO 45G</t>
  </si>
  <si>
    <t>*004763114*</t>
  </si>
  <si>
    <t>*004763330*</t>
  </si>
  <si>
    <t>*016242238*</t>
  </si>
  <si>
    <t>*016242214*</t>
  </si>
  <si>
    <t>*016242240*</t>
  </si>
  <si>
    <t>*900267283*</t>
  </si>
  <si>
    <t>*980928396*</t>
  </si>
  <si>
    <t>*900059991*</t>
  </si>
  <si>
    <t>*981079864*</t>
  </si>
  <si>
    <t>*922960974*</t>
  </si>
  <si>
    <t>*971347657*</t>
  </si>
  <si>
    <t>*042386348*</t>
  </si>
  <si>
    <t>ASPIRINA C*10CPR EFF C/VIT C</t>
  </si>
  <si>
    <t>ASPIRINA C*20CPR EFF 400+240MG</t>
  </si>
  <si>
    <t>BENAGOL VIT.C*16PAST ARANCIA</t>
  </si>
  <si>
    <t>BENAGOL*16PAST LIMONE S/Z</t>
  </si>
  <si>
    <t>BENAGOL*16PAST MIELE/LIMONE</t>
  </si>
  <si>
    <t>BENDA PIC DRESSFIX CM10X5M</t>
  </si>
  <si>
    <t>BEPANTHENOL TATTOO PASTA TRAT</t>
  </si>
  <si>
    <t>BEPANTHENOL*BABY PASTA 100G</t>
  </si>
  <si>
    <t>BIOARGININA C ORALE 20FL</t>
  </si>
  <si>
    <t>BIONIKE SHINE ON CAP CAST SCU3</t>
  </si>
  <si>
    <t>BIOREPAIR PLUS PROT TOTALE75ML</t>
  </si>
  <si>
    <t>BRUFEN ANALGES*12CPR RIV 400MG</t>
  </si>
  <si>
    <t>*048424042*</t>
  </si>
  <si>
    <t>*029396052*</t>
  </si>
  <si>
    <t>*973145838*</t>
  </si>
  <si>
    <t>*984797860*</t>
  </si>
  <si>
    <t>*930525771*</t>
  </si>
  <si>
    <t>*926737697*</t>
  </si>
  <si>
    <t>*902812799*</t>
  </si>
  <si>
    <t>*974109326*</t>
  </si>
  <si>
    <t>*974109201*</t>
  </si>
  <si>
    <t>*974109288*</t>
  </si>
  <si>
    <t>*984357020*</t>
  </si>
  <si>
    <t>*032781155*</t>
  </si>
  <si>
    <t>*938181462*</t>
  </si>
  <si>
    <t>*939466900*</t>
  </si>
  <si>
    <t>*029319023*</t>
  </si>
  <si>
    <t>BRUFENLIK*20BUST 400MG 10ML</t>
  </si>
  <si>
    <t>BUSCOFEN*24CPS MOLLI 200MG</t>
  </si>
  <si>
    <t>CALCIOBASE 30STICK 10ML</t>
  </si>
  <si>
    <t>CARDIONAM 30CPR</t>
  </si>
  <si>
    <t>CARNIDYN PLUS INTEGR 20BUST</t>
  </si>
  <si>
    <t>CEBION EFF VIT C ARANCIA 10CPR</t>
  </si>
  <si>
    <t>CER'8 ZANZARE 48 CUSCINETTI</t>
  </si>
  <si>
    <t>CERAVE CREMA IDRATANTE 340ML</t>
  </si>
  <si>
    <t>CERAVE LOZIONE IDRATANTE 236ML</t>
  </si>
  <si>
    <t>CERAVE LOZIONE IDRATANTE 473ML</t>
  </si>
  <si>
    <t>CETAPHIL FLUIDO IDRATANTE470ML</t>
  </si>
  <si>
    <t>CITROSIL*8FAZZ IMBEVUTI 0.175%</t>
  </si>
  <si>
    <t>CITROSODINA EFFERV GRAN 150G</t>
  </si>
  <si>
    <t>CITROSODINA MAST 30 CPR</t>
  </si>
  <si>
    <t>CLISMA FLEET PRONTO USO*4FLAC</t>
  </si>
  <si>
    <t>*027837020*</t>
  </si>
  <si>
    <t>*027837018*</t>
  </si>
  <si>
    <t>*979605464*</t>
  </si>
  <si>
    <t>*979605413*</t>
  </si>
  <si>
    <t>*979605375*</t>
  </si>
  <si>
    <t>*983779657*</t>
  </si>
  <si>
    <t>*979605452*</t>
  </si>
  <si>
    <t>*979605449*</t>
  </si>
  <si>
    <t>*979605476*</t>
  </si>
  <si>
    <t>*979605488*</t>
  </si>
  <si>
    <t>*979605387*</t>
  </si>
  <si>
    <t>*979795782*</t>
  </si>
  <si>
    <t>*978263263*</t>
  </si>
  <si>
    <t>*971621964*</t>
  </si>
  <si>
    <t>*972295669*</t>
  </si>
  <si>
    <t>COLLIRIO ALFA ANTISTAM.*10CONT</t>
  </si>
  <si>
    <t>COLLIRIO ALFA ANTISTAM.*10ML</t>
  </si>
  <si>
    <t>COMPEED ALLUCE VALGO 5PZ</t>
  </si>
  <si>
    <t>COMPEED CALLI MEDIO 10PZ</t>
  </si>
  <si>
    <t>COMPEED CER VESC EXTREME 5PZ</t>
  </si>
  <si>
    <t>COMPEED CER VESCICHE MEDIO10PZ</t>
  </si>
  <si>
    <t>COMPEED DURONI LARGO 2PZ</t>
  </si>
  <si>
    <t>COMPEED DURONI MEDIO 6PZ</t>
  </si>
  <si>
    <t>COMPEED RAGADI DITA 10PZ</t>
  </si>
  <si>
    <t>COMPEED TRATT HERPES LABIALE</t>
  </si>
  <si>
    <t>COMPEED VESCICHE PICCOLO 6PZ</t>
  </si>
  <si>
    <t>COMPEED VESCICHE STICK 8ML</t>
  </si>
  <si>
    <t>COMPEED VESCICHE TACCHI ALTI5P</t>
  </si>
  <si>
    <t>CONNETTIVINABIO CREMA 25G</t>
  </si>
  <si>
    <t>CONNETTIVINABIO GARZA 10X10CM</t>
  </si>
  <si>
    <t>*972295671*</t>
  </si>
  <si>
    <t>*971169836*</t>
  </si>
  <si>
    <t>*974966881*</t>
  </si>
  <si>
    <t>*974966893*</t>
  </si>
  <si>
    <t>*975454986*</t>
  </si>
  <si>
    <t>*970333682*</t>
  </si>
  <si>
    <t>*012811016*</t>
  </si>
  <si>
    <t>*901239576*</t>
  </si>
  <si>
    <t>*012235040*</t>
  </si>
  <si>
    <t>*012235038*</t>
  </si>
  <si>
    <t>*931608196*</t>
  </si>
  <si>
    <t>*925038996*</t>
  </si>
  <si>
    <t>*986286906*</t>
  </si>
  <si>
    <t>*986130351*</t>
  </si>
  <si>
    <t>CONNETTIVINABIO PLUS CREMA 25G</t>
  </si>
  <si>
    <t>CONNETTIVINABIO PLUS GARZA10PZ</t>
  </si>
  <si>
    <t>CONNETTIVINAMANI CREMA 30G</t>
  </si>
  <si>
    <t>CONNETTIVINAMANI CREMA 75G</t>
  </si>
  <si>
    <t>CONNETTIVINASILVER PLUS SPRAY</t>
  </si>
  <si>
    <t>CONNETTIVINASOLE CREMA GEL 30G</t>
  </si>
  <si>
    <t>DELTARINOLO*SPRAY NAS FL 15ML</t>
  </si>
  <si>
    <t>DENTOSAN COLLUT TRATT MES200ML</t>
  </si>
  <si>
    <t>DEQUADIN*20CPR 0,25MG</t>
  </si>
  <si>
    <t>DEQUADIN*SPRxMUCOSA OS 10ML0,5</t>
  </si>
  <si>
    <t>ELMEX BIMBI DENTIFRICIO 50ML</t>
  </si>
  <si>
    <t>ENTEROLACTIS 12FL 10ML</t>
  </si>
  <si>
    <t>ENTEROLACTIS BEVIBILE 12FL</t>
  </si>
  <si>
    <t>ENTEROLACTIS PLUS 15CPS</t>
  </si>
  <si>
    <t>*986130363*</t>
  </si>
  <si>
    <t>*931660981*</t>
  </si>
  <si>
    <t>*036193011*</t>
  </si>
  <si>
    <t>*036193023*</t>
  </si>
  <si>
    <t>*046539019*</t>
  </si>
  <si>
    <t>*001578018*</t>
  </si>
  <si>
    <t>*904004999*</t>
  </si>
  <si>
    <t>*040657025*</t>
  </si>
  <si>
    <t>*043904010*</t>
  </si>
  <si>
    <t>*043904022*</t>
  </si>
  <si>
    <t>*974834525*</t>
  </si>
  <si>
    <t>*980254510*</t>
  </si>
  <si>
    <t>*027244072*</t>
  </si>
  <si>
    <t>*905338051*</t>
  </si>
  <si>
    <t>*911147546*</t>
  </si>
  <si>
    <t>ENTEROLACTIS PLUS 30CPS</t>
  </si>
  <si>
    <t>ESOXX ONE 20STICK 10ML</t>
  </si>
  <si>
    <t>ESSAVEN GEL C.M.*40G 1%+0,8%</t>
  </si>
  <si>
    <t>ESSAVEN*GEL 80G 10MG/G+8MG/G</t>
  </si>
  <si>
    <t>EUPHRALIA*COLL 30CONT 0,4ML</t>
  </si>
  <si>
    <t>EURAX*CREMA DERM 20G 10%</t>
  </si>
  <si>
    <t>EUTROSIS FL 500ML</t>
  </si>
  <si>
    <t>FASTUM ANTIDOLOR*GEL 100G 1%</t>
  </si>
  <si>
    <t>FEXACTIV*COLL 10FL 0,5ML</t>
  </si>
  <si>
    <t>FEXACTIV*COLL 1FL 10ML</t>
  </si>
  <si>
    <t>FISSAN SALV DELICATE PROT/A65P</t>
  </si>
  <si>
    <t>FITOSTIMOLINE PLUS CREMA 32G</t>
  </si>
  <si>
    <t>FLOMAX*OS 20BUST 350MG</t>
  </si>
  <si>
    <t>FORTILASE INTEGRAT 20CPR</t>
  </si>
  <si>
    <t>GARZA PIC 10X10CM 100PZ FUSTEL</t>
  </si>
  <si>
    <t>*911147597*</t>
  </si>
  <si>
    <t>*902596939*</t>
  </si>
  <si>
    <t>*020949020*</t>
  </si>
  <si>
    <t>*975454998*</t>
  </si>
  <si>
    <t>*927117251*</t>
  </si>
  <si>
    <t>*026630020*</t>
  </si>
  <si>
    <t>*983513641*</t>
  </si>
  <si>
    <t>*983513666*</t>
  </si>
  <si>
    <t>*029565013*</t>
  </si>
  <si>
    <t>*033428020*</t>
  </si>
  <si>
    <t>*035107010*</t>
  </si>
  <si>
    <t>*975591138*</t>
  </si>
  <si>
    <t>*975524517*</t>
  </si>
  <si>
    <t>*907389136*</t>
  </si>
  <si>
    <t>*924285380*</t>
  </si>
  <si>
    <t>GARZA TNT PIC 36X40CM 12PZ FUS</t>
  </si>
  <si>
    <t>GRANI LUNGA VITA FIUGGI 35G</t>
  </si>
  <si>
    <t>GUTTALAX*OS GTT 15ML 7,5MG/ML</t>
  </si>
  <si>
    <t>HYALOSILVER PLUS SPRAY 125ML</t>
  </si>
  <si>
    <t>IPER CLENNY 5ML 20FLAC SOL MON</t>
  </si>
  <si>
    <t>IRIDINA DUE*COLL FL 10ML 0,05%</t>
  </si>
  <si>
    <t>KUKIDENT PLUS ORIGINAL CR 40G</t>
  </si>
  <si>
    <t>KUKIDENT PLUS ORIGINAL CR 65G</t>
  </si>
  <si>
    <t>LAEVOLAC*SCIR 180ML 66,7%</t>
  </si>
  <si>
    <t>LEVIOGEL*GEL 100G 1%</t>
  </si>
  <si>
    <t>LEVOREACT*SPRAY NAS 10ML 0.5MG</t>
  </si>
  <si>
    <t>LINES SETA ULTRA LUNGO 9PZ</t>
  </si>
  <si>
    <t>LISTERINE DENTI&amp;GENGIVE 95ML</t>
  </si>
  <si>
    <t>MAGNESIO SUPREMO 32BUST</t>
  </si>
  <si>
    <t>MAGNESIO SUPREMO CILIEGIA 150G</t>
  </si>
  <si>
    <t>*935054914*</t>
  </si>
  <si>
    <t>*931925059*</t>
  </si>
  <si>
    <t>*907286936*</t>
  </si>
  <si>
    <t>*979279306*</t>
  </si>
  <si>
    <t>*935779900*</t>
  </si>
  <si>
    <t>*035618053*</t>
  </si>
  <si>
    <t>*025634015*</t>
  </si>
  <si>
    <t>*025634041*</t>
  </si>
  <si>
    <t>*905950996*</t>
  </si>
  <si>
    <t>*041797022*</t>
  </si>
  <si>
    <t>*042028047*</t>
  </si>
  <si>
    <t>*042028011*</t>
  </si>
  <si>
    <t>*042028023*</t>
  </si>
  <si>
    <t>*042028050*</t>
  </si>
  <si>
    <t>*986147041*</t>
  </si>
  <si>
    <t>*801458985*</t>
  </si>
  <si>
    <t>MERIDOL COLLUTT 400ML</t>
  </si>
  <si>
    <t>MERIDOL MEDIO SPAZZOLINO 1PZ</t>
  </si>
  <si>
    <t>MERIDOL SPAZZOLINO SET MORB</t>
  </si>
  <si>
    <t>METADIGEST TOTAL 15CPS</t>
  </si>
  <si>
    <t>MICROLET LANCETS 25 LANCETTE</t>
  </si>
  <si>
    <t>MOMENTACT*20CPR RIV 400MG</t>
  </si>
  <si>
    <t>NUROFEN*12 CPR RIV 200MG</t>
  </si>
  <si>
    <t>NUROFEN*24CPR RIV 200MG</t>
  </si>
  <si>
    <t>OB MINI PRO CONFORT 16PZ</t>
  </si>
  <si>
    <t>OKI GOLA*OS SPRAY 15ML 0,16%</t>
  </si>
  <si>
    <t>OKITASK*20CPR RIV 40MG</t>
  </si>
  <si>
    <t>OKITASK*OS GRAT 10BUST 40MG</t>
  </si>
  <si>
    <t>OKITASK*OS GRAT 20BUST 40MG</t>
  </si>
  <si>
    <t>OKITASK*OS GRAT 30BUST 40MG</t>
  </si>
  <si>
    <t>ONE STEP STREP A SWAB TEST</t>
  </si>
  <si>
    <t>OSCILLOCOCCINUM 200K 30DO GL</t>
  </si>
  <si>
    <t>*974656480*</t>
  </si>
  <si>
    <t>*023603196*</t>
  </si>
  <si>
    <t>*023603184*</t>
  </si>
  <si>
    <t>*924526888*</t>
  </si>
  <si>
    <t>*027377023*</t>
  </si>
  <si>
    <t>*934013172*</t>
  </si>
  <si>
    <t>*002516060*</t>
  </si>
  <si>
    <t>*032800043*</t>
  </si>
  <si>
    <t>*927101838*</t>
  </si>
  <si>
    <t>*036397014*</t>
  </si>
  <si>
    <t>*036397026*</t>
  </si>
  <si>
    <t>*985620020*</t>
  </si>
  <si>
    <t>*909015859*</t>
  </si>
  <si>
    <t>*947159479*</t>
  </si>
  <si>
    <t>*032139014*</t>
  </si>
  <si>
    <t>PARODONTAX CP COOL MINT 75ML</t>
  </si>
  <si>
    <t>PEVARYL*CREMA 30G 1%</t>
  </si>
  <si>
    <t>PEVARYL*SOL CUT 30ML 1% SPRAY</t>
  </si>
  <si>
    <t>PEVARYL*SOL CUT GINEC 60ML 1%</t>
  </si>
  <si>
    <t>PHYSIOMER BABY IPER SPR 115ML</t>
  </si>
  <si>
    <t>PROCTOSOLL*CREMARETT.30G OTC</t>
  </si>
  <si>
    <t>PROLIFE LACTOBACILLI 10FL 8ML</t>
  </si>
  <si>
    <t>REACTIFARGAN*CREMA 20G 2%</t>
  </si>
  <si>
    <t>REACTINE*6CPR 5MG+120MG RP</t>
  </si>
  <si>
    <t>REGENERATE DENTIF AVANZATO75ML</t>
  </si>
  <si>
    <t>REPARIL GEL CM*40G 1%+5%</t>
  </si>
  <si>
    <t>REPARIL GEL C.M.*40G 2%+5%</t>
  </si>
  <si>
    <t>SARS-COV-2&amp;INFLUENZA A+B SELF</t>
  </si>
  <si>
    <t>SOAGEN IDRATANTE 50ML</t>
  </si>
  <si>
    <t>SODIO BICARBONATO ALIM 30CPR</t>
  </si>
  <si>
    <t>STILLA DELICATO*COLL 10ML0,02%</t>
  </si>
  <si>
    <t>*935662585*</t>
  </si>
  <si>
    <t>*934551553*</t>
  </si>
  <si>
    <t>*923208906*</t>
  </si>
  <si>
    <t>*931771289*</t>
  </si>
  <si>
    <t>*944440953*</t>
  </si>
  <si>
    <t>*935700219*</t>
  </si>
  <si>
    <t>SUPRADYN RIC EFFER 15CPR</t>
  </si>
  <si>
    <t>SYMBIOLACT PLUS 30BUST</t>
  </si>
  <si>
    <t>THEALOZ DUO SOL OCULARE 10ML</t>
  </si>
  <si>
    <t>TIOBEC 800 20CPR FAST-SLOW 32G</t>
  </si>
  <si>
    <t xml:space="preserve">TIOBEC COMPLEX 30CPR FAST SLOW </t>
  </si>
  <si>
    <t>TIOBEC DOL 20CPR</t>
  </si>
  <si>
    <t>*932246857*</t>
  </si>
  <si>
    <t>*939146650*</t>
  </si>
  <si>
    <t>*986864864*</t>
  </si>
  <si>
    <t>*025647013*</t>
  </si>
  <si>
    <t>*025647037*</t>
  </si>
  <si>
    <t>*025647114*</t>
  </si>
  <si>
    <t>*004853026*</t>
  </si>
  <si>
    <t>*986580468*</t>
  </si>
  <si>
    <t>*983776713*</t>
  </si>
  <si>
    <t>*976335291*</t>
  </si>
  <si>
    <t>*972264410*</t>
  </si>
  <si>
    <t>TRIADE 800MG 30CPR EFFERV</t>
  </si>
  <si>
    <t>TRIADE H 20BUST</t>
  </si>
  <si>
    <t>TROSYD REPAIR 25 ML</t>
  </si>
  <si>
    <t>TROSYD*CREMA DERM 30G 1%</t>
  </si>
  <si>
    <t>TROSYD*POLV CUT 30G 1%</t>
  </si>
  <si>
    <t>TROSYD*SOLUZ CUT. UNG.1FL 12ML 28%</t>
  </si>
  <si>
    <t>VALERIANA DISPERT*60CPR RIV45M</t>
  </si>
  <si>
    <t>VITAMINA C 1000 40CPR</t>
  </si>
  <si>
    <t>WIZ SARS-COV-2 AG RAPID AUTOT</t>
  </si>
  <si>
    <t>YOVIS FLACONCINI 10FL OS</t>
  </si>
  <si>
    <t>YOVIS STICK 10BUST</t>
  </si>
  <si>
    <t>*924451899*</t>
  </si>
  <si>
    <t>MELATONINA ACT 1MG+3COMP120CPR</t>
  </si>
  <si>
    <t>*924451901*</t>
  </si>
  <si>
    <t>MELATONINA ACT 1MG+5COMP 90CPR</t>
  </si>
  <si>
    <t>*926038112*</t>
  </si>
  <si>
    <t>*924451913*</t>
  </si>
  <si>
    <t>*924451887*</t>
  </si>
  <si>
    <t>MELATONINA ACT GOCCE 15ML</t>
  </si>
  <si>
    <t>MELATONINA ACT 1MG+VAL+5C60CPR</t>
  </si>
  <si>
    <t>MELATONINA ACT 1MG 150CPR</t>
  </si>
  <si>
    <t>*978266207*</t>
  </si>
  <si>
    <t>PROSTAT ACT 60CPR</t>
  </si>
  <si>
    <t>*	049903026	*</t>
  </si>
  <si>
    <t>BENZAC*GEL40G 10%</t>
  </si>
  <si>
    <t>*	032143012	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</si>
</sst>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164" formatCode="#,##0.00\ &quot;€&quot;"/>
    <numFmt numFmtId="165" formatCode="0.0%"/>
    <numFmt numFmtId="166" formatCode="&quot;€&quot;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53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2" fontId="12" fillId="2" borderId="23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9" fillId="2" borderId="23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10" fontId="20" fillId="0" borderId="26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5" fillId="0" borderId="30" xfId="0" applyNumberFormat="1" applyFont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22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9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0" fontId="25" fillId="0" borderId="12" xfId="1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0" fontId="25" fillId="0" borderId="12" xfId="1" applyNumberFormat="1" applyFont="1" applyFill="1" applyBorder="1" applyAlignment="1">
      <alignment horizontal="center" vertical="center"/>
    </xf>
    <xf numFmtId="164" fontId="29" fillId="0" borderId="21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5" fontId="25" fillId="0" borderId="9" xfId="1" applyNumberFormat="1" applyFont="1" applyFill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9" xfId="0" applyNumberFormat="1" applyFont="1" applyBorder="1" applyAlignment="1">
      <alignment horizontal="center" vertical="center"/>
    </xf>
    <xf numFmtId="165" fontId="29" fillId="0" borderId="19" xfId="1" applyNumberFormat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9" fontId="28" fillId="3" borderId="13" xfId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165" fontId="29" fillId="0" borderId="9" xfId="1" applyNumberFormat="1" applyFont="1" applyFill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5" fontId="25" fillId="0" borderId="11" xfId="1" applyNumberFormat="1" applyFont="1" applyFill="1" applyBorder="1" applyAlignment="1">
      <alignment horizontal="center" vertical="center"/>
    </xf>
    <xf numFmtId="164" fontId="30" fillId="0" borderId="29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9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8" fontId="31" fillId="0" borderId="21" xfId="0" applyNumberFormat="1" applyFont="1" applyBorder="1" applyAlignment="1">
      <alignment horizontal="center" vertical="center"/>
    </xf>
    <xf numFmtId="10" fontId="28" fillId="3" borderId="28" xfId="1" applyNumberFormat="1" applyFont="1" applyFill="1" applyBorder="1" applyAlignment="1">
      <alignment horizontal="center" vertical="center"/>
    </xf>
    <xf numFmtId="164" fontId="25" fillId="0" borderId="3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8" fontId="25" fillId="0" borderId="21" xfId="0" applyNumberFormat="1" applyFont="1" applyBorder="1" applyAlignment="1">
      <alignment horizontal="center" vertical="center"/>
    </xf>
    <xf numFmtId="9" fontId="28" fillId="3" borderId="19" xfId="0" applyNumberFormat="1" applyFont="1" applyFill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9" fontId="29" fillId="0" borderId="6" xfId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7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165" fontId="25" fillId="0" borderId="14" xfId="1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20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164" fontId="26" fillId="2" borderId="19" xfId="0" applyNumberFormat="1" applyFont="1" applyFill="1" applyBorder="1" applyAlignment="1">
      <alignment horizontal="center" vertical="center"/>
    </xf>
    <xf numFmtId="9" fontId="25" fillId="0" borderId="20" xfId="1" applyFont="1" applyBorder="1" applyAlignment="1">
      <alignment horizontal="center" vertical="center"/>
    </xf>
    <xf numFmtId="164" fontId="26" fillId="2" borderId="8" xfId="0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/>
    </xf>
    <xf numFmtId="10" fontId="32" fillId="2" borderId="10" xfId="0" applyNumberFormat="1" applyFont="1" applyFill="1" applyBorder="1" applyAlignment="1">
      <alignment horizontal="center"/>
    </xf>
    <xf numFmtId="164" fontId="25" fillId="0" borderId="32" xfId="0" applyNumberFormat="1" applyFont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4" fontId="28" fillId="3" borderId="19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10" fontId="25" fillId="0" borderId="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3" xfId="0" applyNumberFormat="1" applyFont="1" applyFill="1" applyBorder="1" applyAlignment="1">
      <alignment horizontal="center" vertical="center" wrapText="1"/>
    </xf>
    <xf numFmtId="10" fontId="25" fillId="2" borderId="23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3" fillId="0" borderId="21" xfId="0" applyNumberFormat="1" applyFont="1" applyBorder="1" applyAlignment="1">
      <alignment horizontal="center" vertical="justify"/>
    </xf>
    <xf numFmtId="49" fontId="33" fillId="0" borderId="31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49" fontId="33" fillId="0" borderId="30" xfId="0" applyNumberFormat="1" applyFont="1" applyBorder="1" applyAlignment="1">
      <alignment horizontal="center" vertical="justify"/>
    </xf>
    <xf numFmtId="0" fontId="16" fillId="0" borderId="34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9" fontId="25" fillId="2" borderId="9" xfId="1" applyFont="1" applyFill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37" fillId="0" borderId="31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164" fontId="26" fillId="0" borderId="23" xfId="0" applyNumberFormat="1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center" vertical="justify"/>
    </xf>
    <xf numFmtId="10" fontId="25" fillId="0" borderId="23" xfId="1" applyNumberFormat="1" applyFont="1" applyBorder="1" applyAlignment="1">
      <alignment horizontal="center" vertical="center"/>
    </xf>
    <xf numFmtId="0" fontId="40" fillId="4" borderId="36" xfId="0" applyFont="1" applyFill="1" applyBorder="1" applyAlignment="1">
      <alignment vertical="center" wrapText="1"/>
    </xf>
    <xf numFmtId="0" fontId="40" fillId="4" borderId="23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3" fillId="0" borderId="7" xfId="0" applyNumberFormat="1" applyFont="1" applyBorder="1" applyAlignment="1">
      <alignment horizontal="center" vertical="justify"/>
    </xf>
    <xf numFmtId="164" fontId="26" fillId="0" borderId="29" xfId="0" applyNumberFormat="1" applyFont="1" applyBorder="1" applyAlignment="1">
      <alignment horizontal="center" vertical="center"/>
    </xf>
    <xf numFmtId="9" fontId="25" fillId="0" borderId="13" xfId="1" applyFont="1" applyFill="1" applyBorder="1" applyAlignment="1">
      <alignment horizontal="center" vertical="center"/>
    </xf>
    <xf numFmtId="9" fontId="25" fillId="0" borderId="11" xfId="0" applyNumberFormat="1" applyFont="1" applyBorder="1" applyAlignment="1">
      <alignment horizontal="center" vertical="center"/>
    </xf>
    <xf numFmtId="9" fontId="25" fillId="0" borderId="6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left" vertical="center"/>
    </xf>
    <xf numFmtId="49" fontId="33" fillId="0" borderId="35" xfId="0" applyNumberFormat="1" applyFont="1" applyBorder="1" applyAlignment="1">
      <alignment horizontal="center" vertical="justify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40" fillId="4" borderId="0" xfId="0" applyFont="1" applyFill="1" applyAlignment="1">
      <alignment vertical="center" wrapText="1"/>
    </xf>
    <xf numFmtId="0" fontId="40" fillId="0" borderId="36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165" fontId="25" fillId="0" borderId="8" xfId="1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justify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25" fillId="0" borderId="0" xfId="1" applyNumberFormat="1" applyFont="1" applyBorder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164" fontId="10" fillId="0" borderId="14" xfId="0" applyNumberFormat="1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9" fontId="29" fillId="0" borderId="28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33" fillId="0" borderId="23" xfId="0" applyFont="1" applyBorder="1" applyAlignment="1">
      <alignment horizontal="center" vertical="justify"/>
    </xf>
    <xf numFmtId="2" fontId="26" fillId="2" borderId="23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166" fontId="25" fillId="0" borderId="23" xfId="0" applyNumberFormat="1" applyFont="1" applyBorder="1" applyAlignment="1">
      <alignment horizontal="center" vertical="center"/>
    </xf>
    <xf numFmtId="166" fontId="26" fillId="0" borderId="23" xfId="0" applyNumberFormat="1" applyFont="1" applyBorder="1" applyAlignment="1">
      <alignment horizontal="center" vertical="center"/>
    </xf>
    <xf numFmtId="0" fontId="10" fillId="4" borderId="36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horizontal="left" vertical="center" wrapText="1"/>
    </xf>
    <xf numFmtId="2" fontId="26" fillId="0" borderId="23" xfId="0" applyNumberFormat="1" applyFont="1" applyBorder="1" applyAlignment="1">
      <alignment horizontal="center" vertical="center" wrapText="1"/>
    </xf>
    <xf numFmtId="0" fontId="42" fillId="4" borderId="36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2" fontId="26" fillId="0" borderId="23" xfId="1" applyNumberFormat="1" applyFont="1" applyBorder="1" applyAlignment="1">
      <alignment horizontal="center" vertical="center"/>
    </xf>
    <xf numFmtId="165" fontId="25" fillId="0" borderId="13" xfId="1" applyNumberFormat="1" applyFont="1" applyFill="1" applyBorder="1" applyAlignment="1">
      <alignment horizontal="center" vertical="center"/>
    </xf>
    <xf numFmtId="164" fontId="43" fillId="3" borderId="37" xfId="0" applyNumberFormat="1" applyFont="1" applyFill="1" applyBorder="1" applyAlignment="1">
      <alignment horizontal="center" vertical="center"/>
    </xf>
    <xf numFmtId="9" fontId="44" fillId="3" borderId="34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://www.medifarmitalia.com" TargetMode="External"/><Relationship Id="rId11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5" Type="http://schemas.openxmlformats.org/officeDocument/2006/relationships/hyperlink" Target="https://api.whatsapp.com/message/QCYECFPMOWLBM1?src=qr" TargetMode="External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40364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5</xdr:col>
      <xdr:colOff>554799</xdr:colOff>
      <xdr:row>0</xdr:row>
      <xdr:rowOff>194830</xdr:rowOff>
    </xdr:from>
    <xdr:ext cx="11370129" cy="2016332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7128299" y="194830"/>
          <a:ext cx="11370129" cy="201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500 MG, GENTALYN B, PLAVIX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Aprile 2024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5267435</xdr:colOff>
      <xdr:row>3</xdr:row>
      <xdr:rowOff>30575</xdr:rowOff>
    </xdr:from>
    <xdr:to>
      <xdr:col>3</xdr:col>
      <xdr:colOff>1619248</xdr:colOff>
      <xdr:row>4</xdr:row>
      <xdr:rowOff>68255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9475753" y="1225530"/>
          <a:ext cx="6188540" cy="435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30 Aprile 2024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69273</xdr:colOff>
      <xdr:row>90</xdr:row>
      <xdr:rowOff>53832</xdr:rowOff>
    </xdr:from>
    <xdr:to>
      <xdr:col>1</xdr:col>
      <xdr:colOff>3281795</xdr:colOff>
      <xdr:row>91</xdr:row>
      <xdr:rowOff>277327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02144514"/>
          <a:ext cx="7360227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118</xdr:row>
      <xdr:rowOff>155864</xdr:rowOff>
    </xdr:from>
    <xdr:to>
      <xdr:col>2</xdr:col>
      <xdr:colOff>3593957</xdr:colOff>
      <xdr:row>118</xdr:row>
      <xdr:rowOff>1905000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34319819"/>
          <a:ext cx="14008678" cy="1766454"/>
        </a:xfrm>
        <a:prstGeom prst="rect">
          <a:avLst/>
        </a:prstGeom>
      </xdr:spPr>
    </xdr:pic>
    <xdr:clientData/>
  </xdr:twoCellAnchor>
  <xdr:oneCellAnchor>
    <xdr:from>
      <xdr:col>2</xdr:col>
      <xdr:colOff>3562247</xdr:colOff>
      <xdr:row>118</xdr:row>
      <xdr:rowOff>546837</xdr:rowOff>
    </xdr:from>
    <xdr:ext cx="14073187" cy="2559612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2862111" y="135871110"/>
          <a:ext cx="14073187" cy="2559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500 MG, GENTALYN B, PLAVIX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2837149</xdr:colOff>
      <xdr:row>281</xdr:row>
      <xdr:rowOff>848524</xdr:rowOff>
    </xdr:from>
    <xdr:to>
      <xdr:col>2</xdr:col>
      <xdr:colOff>3644231</xdr:colOff>
      <xdr:row>282</xdr:row>
      <xdr:rowOff>314512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6694774" y="270048837"/>
          <a:ext cx="6236332" cy="84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1</xdr:col>
      <xdr:colOff>2426310</xdr:colOff>
      <xdr:row>282</xdr:row>
      <xdr:rowOff>357188</xdr:rowOff>
    </xdr:from>
    <xdr:to>
      <xdr:col>4</xdr:col>
      <xdr:colOff>285748</xdr:colOff>
      <xdr:row>282</xdr:row>
      <xdr:rowOff>984684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6283935" y="270938626"/>
          <a:ext cx="8837001" cy="6274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>
    <xdr:from>
      <xdr:col>1</xdr:col>
      <xdr:colOff>3241121</xdr:colOff>
      <xdr:row>280</xdr:row>
      <xdr:rowOff>404813</xdr:rowOff>
    </xdr:from>
    <xdr:to>
      <xdr:col>3</xdr:col>
      <xdr:colOff>1238250</xdr:colOff>
      <xdr:row>280</xdr:row>
      <xdr:rowOff>1166813</xdr:rowOff>
    </xdr:to>
    <xdr:sp macro="" textlink="">
      <xdr:nvSpPr>
        <xdr:cNvPr id="25" name="CasellaDiTest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7098746" y="268224001"/>
          <a:ext cx="7307817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4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>
    <xdr:from>
      <xdr:col>1</xdr:col>
      <xdr:colOff>2730787</xdr:colOff>
      <xdr:row>280</xdr:row>
      <xdr:rowOff>1221500</xdr:rowOff>
    </xdr:from>
    <xdr:to>
      <xdr:col>2</xdr:col>
      <xdr:colOff>3864833</xdr:colOff>
      <xdr:row>281</xdr:row>
      <xdr:rowOff>569337</xdr:rowOff>
    </xdr:to>
    <xdr:sp macro="" textlink="">
      <xdr:nvSpPr>
        <xdr:cNvPr id="37" name="CasellaDiTest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6588412" y="269040688"/>
          <a:ext cx="6563296" cy="728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4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23</xdr:col>
      <xdr:colOff>0</xdr:colOff>
      <xdr:row>363</xdr:row>
      <xdr:rowOff>0</xdr:rowOff>
    </xdr:from>
    <xdr:to>
      <xdr:col>23</xdr:col>
      <xdr:colOff>304800</xdr:colOff>
      <xdr:row>363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304800</xdr:colOff>
      <xdr:row>282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363</xdr:row>
      <xdr:rowOff>0</xdr:rowOff>
    </xdr:from>
    <xdr:to>
      <xdr:col>22</xdr:col>
      <xdr:colOff>304800</xdr:colOff>
      <xdr:row>363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881061</xdr:colOff>
      <xdr:row>280</xdr:row>
      <xdr:rowOff>166687</xdr:rowOff>
    </xdr:from>
    <xdr:to>
      <xdr:col>12</xdr:col>
      <xdr:colOff>965527</xdr:colOff>
      <xdr:row>282</xdr:row>
      <xdr:rowOff>566166</xdr:rowOff>
    </xdr:to>
    <xdr:pic>
      <xdr:nvPicPr>
        <xdr:cNvPr id="10" name="Immagine 9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BA03C676-034D-459A-84A2-9D575D8B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312311" y="331851000"/>
          <a:ext cx="5704217" cy="3161727"/>
        </a:xfrm>
        <a:prstGeom prst="rect">
          <a:avLst/>
        </a:prstGeom>
      </xdr:spPr>
    </xdr:pic>
    <xdr:clientData/>
  </xdr:twoCellAnchor>
  <xdr:twoCellAnchor editAs="oneCell">
    <xdr:from>
      <xdr:col>7</xdr:col>
      <xdr:colOff>157656</xdr:colOff>
      <xdr:row>274</xdr:row>
      <xdr:rowOff>691763</xdr:rowOff>
    </xdr:from>
    <xdr:to>
      <xdr:col>11</xdr:col>
      <xdr:colOff>1107811</xdr:colOff>
      <xdr:row>275</xdr:row>
      <xdr:rowOff>583024</xdr:rowOff>
    </xdr:to>
    <xdr:pic>
      <xdr:nvPicPr>
        <xdr:cNvPr id="6" name="Immagine 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81BDB41E-8EA4-4AA4-9A8B-3D45DF70E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950">
          <a:off x="20041094" y="352188076"/>
          <a:ext cx="6808030" cy="1224761"/>
        </a:xfrm>
        <a:prstGeom prst="rect">
          <a:avLst/>
        </a:prstGeom>
      </xdr:spPr>
    </xdr:pic>
    <xdr:clientData/>
  </xdr:twoCellAnchor>
  <xdr:twoCellAnchor editAs="oneCell">
    <xdr:from>
      <xdr:col>8</xdr:col>
      <xdr:colOff>720870</xdr:colOff>
      <xdr:row>275</xdr:row>
      <xdr:rowOff>1139875</xdr:rowOff>
    </xdr:from>
    <xdr:to>
      <xdr:col>11</xdr:col>
      <xdr:colOff>113638</xdr:colOff>
      <xdr:row>278</xdr:row>
      <xdr:rowOff>340341</xdr:rowOff>
    </xdr:to>
    <xdr:pic>
      <xdr:nvPicPr>
        <xdr:cNvPr id="8" name="Immagine 7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E8BDA529-BEE4-4F79-AB38-6A77403F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033058" y="354112563"/>
          <a:ext cx="3583768" cy="3248591"/>
        </a:xfrm>
        <a:prstGeom prst="rect">
          <a:avLst/>
        </a:prstGeom>
      </xdr:spPr>
    </xdr:pic>
    <xdr:clientData/>
  </xdr:twoCellAnchor>
  <xdr:twoCellAnchor editAs="oneCell">
    <xdr:from>
      <xdr:col>7</xdr:col>
      <xdr:colOff>73316</xdr:colOff>
      <xdr:row>268</xdr:row>
      <xdr:rowOff>904875</xdr:rowOff>
    </xdr:from>
    <xdr:to>
      <xdr:col>11</xdr:col>
      <xdr:colOff>1054448</xdr:colOff>
      <xdr:row>271</xdr:row>
      <xdr:rowOff>828319</xdr:rowOff>
    </xdr:to>
    <xdr:pic>
      <xdr:nvPicPr>
        <xdr:cNvPr id="9" name="Immagine 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830F0A1B-64E0-4B8A-BFF3-DAD7B71EB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956754" y="346829063"/>
          <a:ext cx="6839007" cy="3711797"/>
        </a:xfrm>
        <a:prstGeom prst="rect">
          <a:avLst/>
        </a:prstGeom>
      </xdr:spPr>
    </xdr:pic>
    <xdr:clientData/>
  </xdr:twoCellAnchor>
  <xdr:twoCellAnchor editAs="oneCell">
    <xdr:from>
      <xdr:col>6</xdr:col>
      <xdr:colOff>972186</xdr:colOff>
      <xdr:row>273</xdr:row>
      <xdr:rowOff>637209</xdr:rowOff>
    </xdr:from>
    <xdr:to>
      <xdr:col>12</xdr:col>
      <xdr:colOff>2872</xdr:colOff>
      <xdr:row>274</xdr:row>
      <xdr:rowOff>571590</xdr:rowOff>
    </xdr:to>
    <xdr:pic>
      <xdr:nvPicPr>
        <xdr:cNvPr id="11" name="Immagine 10" descr="Immagine che contiene testo, Carattere, Elementi grafici, grafica&#10;&#10;Descrizione generata automaticamente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6C90ED0-A7F7-4106-9623-BC13CB3A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371007">
          <a:off x="19426874" y="350657147"/>
          <a:ext cx="7904089" cy="1267882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3</xdr:col>
      <xdr:colOff>761999</xdr:colOff>
      <xdr:row>279</xdr:row>
      <xdr:rowOff>1292973</xdr:rowOff>
    </xdr:from>
    <xdr:to>
      <xdr:col>7</xdr:col>
      <xdr:colOff>1592830</xdr:colOff>
      <xdr:row>282</xdr:row>
      <xdr:rowOff>842136</xdr:rowOff>
    </xdr:to>
    <xdr:pic>
      <xdr:nvPicPr>
        <xdr:cNvPr id="13" name="Immagine 12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ECD8686D-A6E5-4D20-8824-496B28111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787562" y="331596161"/>
          <a:ext cx="7578427" cy="371635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428623</xdr:colOff>
      <xdr:row>279</xdr:row>
      <xdr:rowOff>846103</xdr:rowOff>
    </xdr:from>
    <xdr:to>
      <xdr:col>1</xdr:col>
      <xdr:colOff>2595561</xdr:colOff>
      <xdr:row>282</xdr:row>
      <xdr:rowOff>95254</xdr:rowOff>
    </xdr:to>
    <xdr:pic>
      <xdr:nvPicPr>
        <xdr:cNvPr id="27" name="Immagine 26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34FC5EE7-CCD3-4793-9005-15ED96FA5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3" y="331149291"/>
          <a:ext cx="6310313" cy="3416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Y367"/>
  <sheetViews>
    <sheetView tabSelected="1" view="pageBreakPreview" topLeftCell="A280" zoomScale="55" zoomScaleNormal="70" zoomScaleSheetLayoutView="55" zoomScalePageLayoutView="80" workbookViewId="0">
      <selection activeCell="A256" sqref="A256"/>
    </sheetView>
  </sheetViews>
  <sheetFormatPr defaultColWidth="9.140625" defaultRowHeight="31.5" outlineLevelCol="1" x14ac:dyDescent="0.5"/>
  <cols>
    <col min="1" max="1" width="62.28515625" style="2" bestFit="1" customWidth="1"/>
    <col min="2" max="2" width="94.85546875" style="2" bestFit="1" customWidth="1"/>
    <col min="3" max="3" width="62.28515625" style="2" bestFit="1" customWidth="1"/>
    <col min="4" max="4" width="25.5703125" style="2" customWidth="1"/>
    <col min="5" max="5" width="27.28515625" style="9" customWidth="1" outlineLevel="1"/>
    <col min="6" max="6" width="24.7109375" style="2" customWidth="1"/>
    <col min="7" max="7" width="24" style="17" customWidth="1"/>
    <col min="8" max="8" width="24.85546875" style="146" customWidth="1"/>
    <col min="9" max="9" width="21.140625" style="156" customWidth="1"/>
    <col min="10" max="10" width="20.28515625" style="157" customWidth="1"/>
    <col min="11" max="11" width="21.5703125" style="156" customWidth="1"/>
    <col min="12" max="12" width="21.28515625" style="157" customWidth="1"/>
    <col min="13" max="13" width="20.42578125" style="156" customWidth="1"/>
    <col min="14" max="14" width="22.140625" style="158" customWidth="1"/>
    <col min="15" max="15" width="18.140625" style="156" customWidth="1"/>
    <col min="16" max="16" width="18.140625" style="146" customWidth="1"/>
    <col min="17" max="18" width="9.85546875" style="5" customWidth="1"/>
    <col min="19" max="19" width="29.5703125" style="193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50"/>
      <c r="E1" s="51"/>
      <c r="F1" s="52"/>
      <c r="G1" s="51"/>
      <c r="H1" s="52"/>
      <c r="I1" s="51"/>
      <c r="J1" s="53"/>
      <c r="K1" s="51"/>
      <c r="L1" s="50"/>
      <c r="M1" s="176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50"/>
      <c r="E2" s="51"/>
      <c r="F2" s="52"/>
      <c r="G2" s="51"/>
      <c r="H2" s="52"/>
      <c r="I2" s="51"/>
      <c r="J2" s="53"/>
      <c r="K2" s="51"/>
      <c r="L2" s="50"/>
      <c r="M2" s="176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50"/>
      <c r="E3" s="51"/>
      <c r="F3" s="52"/>
      <c r="G3" s="51"/>
      <c r="H3" s="52"/>
      <c r="I3" s="51"/>
      <c r="J3" s="53"/>
      <c r="K3" s="51"/>
      <c r="L3" s="50"/>
      <c r="M3" s="176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50"/>
      <c r="E4" s="51"/>
      <c r="F4" s="52"/>
      <c r="G4" s="51"/>
      <c r="H4" s="52"/>
      <c r="I4" s="51"/>
      <c r="J4" s="53"/>
      <c r="K4" s="51"/>
      <c r="L4" s="50"/>
      <c r="M4" s="176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50"/>
      <c r="E5" s="51"/>
      <c r="F5" s="52"/>
      <c r="G5" s="51"/>
      <c r="H5" s="52"/>
      <c r="I5" s="51"/>
      <c r="J5" s="53"/>
      <c r="K5" s="51"/>
      <c r="L5" s="50"/>
      <c r="M5" s="176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50"/>
      <c r="E6" s="51"/>
      <c r="F6" s="52"/>
      <c r="G6" s="51"/>
      <c r="H6" s="52"/>
      <c r="I6" s="51"/>
      <c r="J6" s="53"/>
      <c r="K6" s="51"/>
      <c r="L6" s="50"/>
      <c r="M6" s="176"/>
      <c r="N6" s="2"/>
      <c r="O6" s="2"/>
      <c r="P6" s="2"/>
      <c r="Q6" s="2"/>
      <c r="R6" s="2"/>
      <c r="S6" s="2"/>
      <c r="T6" s="2"/>
    </row>
    <row r="7" spans="1:20" s="27" customFormat="1" ht="30" customHeight="1" thickBot="1" x14ac:dyDescent="0.3">
      <c r="A7" s="23"/>
      <c r="B7" s="24"/>
      <c r="C7" s="25"/>
      <c r="D7" s="54"/>
      <c r="E7" s="245" t="s">
        <v>50</v>
      </c>
      <c r="F7" s="246"/>
      <c r="G7" s="247" t="s">
        <v>46</v>
      </c>
      <c r="H7" s="248"/>
      <c r="I7" s="249" t="s">
        <v>47</v>
      </c>
      <c r="J7" s="246"/>
      <c r="K7" s="245" t="s">
        <v>48</v>
      </c>
      <c r="L7" s="246"/>
      <c r="M7" s="26"/>
    </row>
    <row r="8" spans="1:20" s="165" customFormat="1" ht="63" customHeight="1" thickBot="1" x14ac:dyDescent="0.3">
      <c r="A8" s="161" t="s">
        <v>0</v>
      </c>
      <c r="B8" s="162" t="s">
        <v>1</v>
      </c>
      <c r="C8" s="163" t="s">
        <v>219</v>
      </c>
      <c r="D8" s="45" t="s">
        <v>2</v>
      </c>
      <c r="E8" s="28" t="s">
        <v>3</v>
      </c>
      <c r="F8" s="46" t="s">
        <v>4</v>
      </c>
      <c r="G8" s="28" t="s">
        <v>3</v>
      </c>
      <c r="H8" s="47" t="s">
        <v>4</v>
      </c>
      <c r="I8" s="48" t="s">
        <v>3</v>
      </c>
      <c r="J8" s="49" t="s">
        <v>4</v>
      </c>
      <c r="K8" s="28" t="s">
        <v>3</v>
      </c>
      <c r="L8" s="29" t="s">
        <v>4</v>
      </c>
      <c r="M8" s="164" t="s">
        <v>49</v>
      </c>
    </row>
    <row r="9" spans="1:20" s="3" customFormat="1" ht="104.25" customHeight="1" x14ac:dyDescent="0.25">
      <c r="A9" s="160" t="s">
        <v>78</v>
      </c>
      <c r="B9" s="10" t="s">
        <v>5</v>
      </c>
      <c r="C9" s="160" t="s">
        <v>147</v>
      </c>
      <c r="D9" s="55">
        <v>6.15</v>
      </c>
      <c r="E9" s="56">
        <f t="shared" ref="E9:E15" si="0">D9*(1-F9)</f>
        <v>3.8745000000000003</v>
      </c>
      <c r="F9" s="57">
        <v>0.37</v>
      </c>
      <c r="G9" s="56">
        <f>D9*(1-H9)</f>
        <v>3.8130000000000002</v>
      </c>
      <c r="H9" s="57">
        <v>0.38</v>
      </c>
      <c r="I9" s="126">
        <f>D9*(1-J9)</f>
        <v>3.69</v>
      </c>
      <c r="J9" s="121">
        <v>0.4</v>
      </c>
      <c r="K9" s="60"/>
      <c r="L9" s="61"/>
      <c r="M9" s="210"/>
    </row>
    <row r="10" spans="1:20" s="3" customFormat="1" ht="104.25" customHeight="1" x14ac:dyDescent="0.25">
      <c r="A10" s="160" t="s">
        <v>246</v>
      </c>
      <c r="B10" s="15" t="s">
        <v>247</v>
      </c>
      <c r="C10" s="160" t="s">
        <v>245</v>
      </c>
      <c r="D10" s="62">
        <v>16.8</v>
      </c>
      <c r="E10" s="63">
        <f t="shared" si="0"/>
        <v>9.9120000000000026</v>
      </c>
      <c r="F10" s="64">
        <v>0.41</v>
      </c>
      <c r="G10" s="63">
        <f>D10*(1-H10)</f>
        <v>9.5760000000000023</v>
      </c>
      <c r="H10" s="64">
        <v>0.43</v>
      </c>
      <c r="I10" s="58"/>
      <c r="J10" s="65"/>
      <c r="K10" s="60"/>
      <c r="L10" s="61"/>
      <c r="M10" s="177"/>
    </row>
    <row r="11" spans="1:20" s="3" customFormat="1" ht="104.25" customHeight="1" x14ac:dyDescent="0.25">
      <c r="A11" s="160" t="s">
        <v>79</v>
      </c>
      <c r="B11" s="11" t="s">
        <v>6</v>
      </c>
      <c r="C11" s="160" t="s">
        <v>148</v>
      </c>
      <c r="D11" s="62">
        <v>10.6</v>
      </c>
      <c r="E11" s="66">
        <f t="shared" si="0"/>
        <v>7.0490000000000004</v>
      </c>
      <c r="F11" s="67">
        <v>0.33500000000000002</v>
      </c>
      <c r="G11" s="66">
        <f>D11*(1-H11)</f>
        <v>6.9959999999999987</v>
      </c>
      <c r="H11" s="68">
        <v>0.34</v>
      </c>
      <c r="I11" s="69">
        <f>D11*(1-J11)</f>
        <v>6.89</v>
      </c>
      <c r="J11" s="68">
        <v>0.35</v>
      </c>
      <c r="K11" s="70"/>
      <c r="L11" s="71"/>
      <c r="M11" s="178"/>
    </row>
    <row r="12" spans="1:20" s="3" customFormat="1" ht="104.25" customHeight="1" x14ac:dyDescent="0.25">
      <c r="A12" s="160" t="s">
        <v>80</v>
      </c>
      <c r="B12" s="11" t="s">
        <v>7</v>
      </c>
      <c r="C12" s="160" t="s">
        <v>149</v>
      </c>
      <c r="D12" s="62">
        <v>16.5</v>
      </c>
      <c r="E12" s="66">
        <f t="shared" si="0"/>
        <v>8.91</v>
      </c>
      <c r="F12" s="84">
        <v>0.46</v>
      </c>
      <c r="G12" s="66">
        <f>D12*(1-H12)</f>
        <v>8.25</v>
      </c>
      <c r="H12" s="84">
        <v>0.5</v>
      </c>
      <c r="I12" s="73">
        <f>G12</f>
        <v>8.25</v>
      </c>
      <c r="J12" s="74">
        <f>H12</f>
        <v>0.5</v>
      </c>
      <c r="K12" s="70"/>
      <c r="L12" s="71"/>
      <c r="M12" s="178"/>
    </row>
    <row r="13" spans="1:20" s="4" customFormat="1" ht="104.25" customHeight="1" x14ac:dyDescent="0.25">
      <c r="A13" s="160" t="s">
        <v>81</v>
      </c>
      <c r="B13" s="11" t="s">
        <v>65</v>
      </c>
      <c r="C13" s="160" t="s">
        <v>150</v>
      </c>
      <c r="D13" s="76">
        <v>60.71</v>
      </c>
      <c r="E13" s="77">
        <f t="shared" si="0"/>
        <v>39.765050000000002</v>
      </c>
      <c r="F13" s="78">
        <v>0.34499999999999997</v>
      </c>
      <c r="G13" s="79"/>
      <c r="H13" s="80"/>
      <c r="I13" s="81"/>
      <c r="J13" s="80"/>
      <c r="K13" s="79"/>
      <c r="L13" s="82"/>
      <c r="M13" s="179"/>
    </row>
    <row r="14" spans="1:20" s="3" customFormat="1" ht="104.25" customHeight="1" x14ac:dyDescent="0.25">
      <c r="A14" s="160" t="s">
        <v>82</v>
      </c>
      <c r="B14" s="11" t="s">
        <v>8</v>
      </c>
      <c r="C14" s="160" t="s">
        <v>151</v>
      </c>
      <c r="D14" s="62">
        <v>9.74</v>
      </c>
      <c r="E14" s="66">
        <f t="shared" si="0"/>
        <v>4.6265000000000001</v>
      </c>
      <c r="F14" s="83">
        <v>0.52500000000000002</v>
      </c>
      <c r="G14" s="66">
        <f>D14*(1-H14)</f>
        <v>4.5290999999999997</v>
      </c>
      <c r="H14" s="83">
        <v>0.53500000000000003</v>
      </c>
      <c r="I14" s="69">
        <f>D14*(1-J14)</f>
        <v>4.2369000000000003</v>
      </c>
      <c r="J14" s="67">
        <v>0.56499999999999995</v>
      </c>
      <c r="K14" s="70"/>
      <c r="L14" s="71"/>
      <c r="M14" s="178"/>
    </row>
    <row r="15" spans="1:20" s="3" customFormat="1" ht="104.25" customHeight="1" x14ac:dyDescent="0.25">
      <c r="A15" s="160" t="s">
        <v>254</v>
      </c>
      <c r="B15" s="11" t="s">
        <v>9</v>
      </c>
      <c r="C15" s="160" t="s">
        <v>152</v>
      </c>
      <c r="D15" s="62">
        <v>9.27</v>
      </c>
      <c r="E15" s="66">
        <f t="shared" si="0"/>
        <v>6.1645500000000002</v>
      </c>
      <c r="F15" s="72">
        <v>0.33500000000000002</v>
      </c>
      <c r="G15" s="70"/>
      <c r="H15" s="71"/>
      <c r="I15" s="70"/>
      <c r="J15" s="71"/>
      <c r="K15" s="70"/>
      <c r="L15" s="71"/>
      <c r="M15" s="213" t="s">
        <v>223</v>
      </c>
    </row>
    <row r="16" spans="1:20" s="3" customFormat="1" ht="104.25" customHeight="1" x14ac:dyDescent="0.25">
      <c r="A16" s="160" t="s">
        <v>83</v>
      </c>
      <c r="B16" s="11" t="s">
        <v>68</v>
      </c>
      <c r="C16" s="160" t="s">
        <v>153</v>
      </c>
      <c r="D16" s="62">
        <v>9.68</v>
      </c>
      <c r="E16" s="66">
        <f>D16*(1-F16)</f>
        <v>5.9047999999999998</v>
      </c>
      <c r="F16" s="68">
        <v>0.39</v>
      </c>
      <c r="G16" s="66">
        <f>D16*(1-H16)</f>
        <v>5.7112000000000007</v>
      </c>
      <c r="H16" s="84">
        <v>0.41</v>
      </c>
      <c r="I16" s="69">
        <f>D16*(1-J16)</f>
        <v>5.5176000000000007</v>
      </c>
      <c r="J16" s="68">
        <v>0.43</v>
      </c>
      <c r="K16" s="70"/>
      <c r="L16" s="71"/>
      <c r="M16" s="180"/>
    </row>
    <row r="17" spans="1:13" s="3" customFormat="1" ht="104.25" customHeight="1" x14ac:dyDescent="0.25">
      <c r="A17" s="160" t="s">
        <v>84</v>
      </c>
      <c r="B17" s="11" t="s">
        <v>10</v>
      </c>
      <c r="C17" s="160" t="s">
        <v>154</v>
      </c>
      <c r="D17" s="62">
        <v>20.77</v>
      </c>
      <c r="E17" s="66">
        <f t="shared" ref="E17" si="1">D17*(1-F17)</f>
        <v>11.008100000000001</v>
      </c>
      <c r="F17" s="84">
        <v>0.47</v>
      </c>
      <c r="G17" s="79"/>
      <c r="H17" s="80"/>
      <c r="I17" s="81"/>
      <c r="J17" s="74">
        <f>H17</f>
        <v>0</v>
      </c>
      <c r="K17" s="70"/>
      <c r="L17" s="71"/>
      <c r="M17" s="178"/>
    </row>
    <row r="18" spans="1:13" s="3" customFormat="1" ht="100.5" customHeight="1" x14ac:dyDescent="0.25">
      <c r="A18" s="160" t="s">
        <v>85</v>
      </c>
      <c r="B18" s="11" t="s">
        <v>73</v>
      </c>
      <c r="C18" s="160" t="s">
        <v>155</v>
      </c>
      <c r="D18" s="62">
        <v>14.5</v>
      </c>
      <c r="E18" s="66">
        <f>D18*(1-F18)</f>
        <v>9.4250000000000007</v>
      </c>
      <c r="F18" s="84">
        <v>0.35</v>
      </c>
      <c r="G18" s="87">
        <f>D18*(1-H18)</f>
        <v>9.2799999999999994</v>
      </c>
      <c r="H18" s="88">
        <v>0.36</v>
      </c>
      <c r="I18" s="89">
        <f>D18*(1-J18)</f>
        <v>9.0625</v>
      </c>
      <c r="J18" s="90">
        <v>0.375</v>
      </c>
      <c r="K18" s="70"/>
      <c r="L18" s="71"/>
      <c r="M18" s="178"/>
    </row>
    <row r="19" spans="1:13" s="3" customFormat="1" ht="104.25" customHeight="1" x14ac:dyDescent="0.25">
      <c r="A19" s="160" t="s">
        <v>86</v>
      </c>
      <c r="B19" s="12" t="s">
        <v>261</v>
      </c>
      <c r="C19" s="160" t="s">
        <v>156</v>
      </c>
      <c r="D19" s="62">
        <v>16.82</v>
      </c>
      <c r="E19" s="91">
        <f>D19*(1-F19)</f>
        <v>11.101199999999999</v>
      </c>
      <c r="F19" s="92">
        <v>0.34</v>
      </c>
      <c r="G19" s="93"/>
      <c r="H19" s="94"/>
      <c r="I19" s="81"/>
      <c r="J19" s="95"/>
      <c r="K19" s="70"/>
      <c r="L19" s="71"/>
      <c r="M19" s="178"/>
    </row>
    <row r="20" spans="1:13" s="3" customFormat="1" ht="104.25" customHeight="1" x14ac:dyDescent="0.25">
      <c r="A20" s="160" t="s">
        <v>237</v>
      </c>
      <c r="B20" s="11" t="s">
        <v>238</v>
      </c>
      <c r="C20" s="160" t="s">
        <v>239</v>
      </c>
      <c r="D20" s="62">
        <v>15.59</v>
      </c>
      <c r="E20" s="66">
        <f>D20*(1-F20)</f>
        <v>9.0422000000000011</v>
      </c>
      <c r="F20" s="97">
        <v>0.42</v>
      </c>
      <c r="G20" s="66">
        <f>D20*(1-H20)</f>
        <v>8.5745000000000005</v>
      </c>
      <c r="H20" s="97">
        <v>0.45</v>
      </c>
      <c r="I20" s="73"/>
      <c r="J20" s="95"/>
      <c r="K20" s="70"/>
      <c r="L20" s="71"/>
      <c r="M20" s="178"/>
    </row>
    <row r="21" spans="1:13" s="3" customFormat="1" ht="99.75" customHeight="1" thickBot="1" x14ac:dyDescent="0.3">
      <c r="A21" s="160" t="s">
        <v>87</v>
      </c>
      <c r="B21" s="35" t="s">
        <v>62</v>
      </c>
      <c r="C21" s="160" t="s">
        <v>157</v>
      </c>
      <c r="D21" s="62">
        <v>133.49</v>
      </c>
      <c r="E21" s="66">
        <f>D21*(1-F21)</f>
        <v>79.426550000000006</v>
      </c>
      <c r="F21" s="67">
        <v>0.40500000000000003</v>
      </c>
      <c r="G21" s="70"/>
      <c r="H21" s="74"/>
      <c r="I21" s="73"/>
      <c r="J21" s="95"/>
      <c r="K21" s="70"/>
      <c r="L21" s="71"/>
      <c r="M21" s="6"/>
    </row>
    <row r="22" spans="1:13" s="3" customFormat="1" ht="32.25" thickBot="1" x14ac:dyDescent="0.3">
      <c r="A22" s="23"/>
      <c r="B22" s="24"/>
      <c r="C22" s="25"/>
      <c r="D22" s="54"/>
      <c r="E22" s="245" t="s">
        <v>50</v>
      </c>
      <c r="F22" s="246"/>
      <c r="G22" s="247" t="s">
        <v>46</v>
      </c>
      <c r="H22" s="248"/>
      <c r="I22" s="249" t="s">
        <v>47</v>
      </c>
      <c r="J22" s="246"/>
      <c r="K22" s="245" t="s">
        <v>48</v>
      </c>
      <c r="L22" s="246"/>
      <c r="M22" s="26"/>
    </row>
    <row r="23" spans="1:13" s="3" customFormat="1" ht="53.25" thickBot="1" x14ac:dyDescent="0.3">
      <c r="A23" s="21" t="s">
        <v>0</v>
      </c>
      <c r="B23" s="19" t="s">
        <v>1</v>
      </c>
      <c r="C23" s="22" t="s">
        <v>219</v>
      </c>
      <c r="D23" s="45" t="s">
        <v>2</v>
      </c>
      <c r="E23" s="28" t="s">
        <v>3</v>
      </c>
      <c r="F23" s="46" t="s">
        <v>4</v>
      </c>
      <c r="G23" s="28" t="s">
        <v>3</v>
      </c>
      <c r="H23" s="47" t="s">
        <v>4</v>
      </c>
      <c r="I23" s="48" t="s">
        <v>3</v>
      </c>
      <c r="J23" s="49" t="s">
        <v>4</v>
      </c>
      <c r="K23" s="28" t="s">
        <v>3</v>
      </c>
      <c r="L23" s="29" t="s">
        <v>4</v>
      </c>
      <c r="M23" s="20" t="s">
        <v>49</v>
      </c>
    </row>
    <row r="24" spans="1:13" s="3" customFormat="1" ht="104.25" customHeight="1" x14ac:dyDescent="0.25">
      <c r="A24" s="201" t="s">
        <v>88</v>
      </c>
      <c r="B24" s="12" t="s">
        <v>11</v>
      </c>
      <c r="C24" s="201" t="s">
        <v>158</v>
      </c>
      <c r="D24" s="141">
        <v>9.94</v>
      </c>
      <c r="E24" s="91">
        <f>D24*(1-F24)</f>
        <v>6.3616000000000001</v>
      </c>
      <c r="F24" s="92">
        <v>0.36</v>
      </c>
      <c r="G24" s="91">
        <f>D24*(1-H24)</f>
        <v>6.2124999999999995</v>
      </c>
      <c r="H24" s="242">
        <v>0.375</v>
      </c>
      <c r="I24" s="107"/>
      <c r="J24" s="110"/>
      <c r="K24" s="73"/>
      <c r="L24" s="71"/>
      <c r="M24" s="178"/>
    </row>
    <row r="25" spans="1:13" s="3" customFormat="1" ht="104.25" customHeight="1" x14ac:dyDescent="0.25">
      <c r="A25" s="201" t="s">
        <v>89</v>
      </c>
      <c r="B25" s="11" t="s">
        <v>12</v>
      </c>
      <c r="C25" s="209" t="s">
        <v>159</v>
      </c>
      <c r="D25" s="62">
        <v>7.17</v>
      </c>
      <c r="E25" s="250" t="s">
        <v>284</v>
      </c>
      <c r="F25" s="251"/>
      <c r="G25" s="250" t="s">
        <v>285</v>
      </c>
      <c r="H25" s="251"/>
      <c r="I25" s="250" t="s">
        <v>326</v>
      </c>
      <c r="J25" s="251"/>
      <c r="K25" s="58"/>
      <c r="L25" s="61"/>
      <c r="M25" s="187"/>
    </row>
    <row r="26" spans="1:13" s="3" customFormat="1" ht="104.25" customHeight="1" x14ac:dyDescent="0.25">
      <c r="A26" s="160" t="s">
        <v>91</v>
      </c>
      <c r="B26" s="11" t="s">
        <v>70</v>
      </c>
      <c r="C26" s="160" t="s">
        <v>161</v>
      </c>
      <c r="D26" s="111">
        <v>8.1199999999999992</v>
      </c>
      <c r="E26" s="63">
        <f t="shared" ref="E26:E29" si="2">D26*(1-F26)</f>
        <v>3.4916</v>
      </c>
      <c r="F26" s="64">
        <v>0.56999999999999995</v>
      </c>
      <c r="G26" s="60"/>
      <c r="H26" s="65"/>
      <c r="I26" s="58"/>
      <c r="J26" s="59"/>
      <c r="K26" s="70"/>
      <c r="L26" s="71"/>
      <c r="M26" s="178"/>
    </row>
    <row r="27" spans="1:13" s="3" customFormat="1" ht="104.25" customHeight="1" x14ac:dyDescent="0.25">
      <c r="A27" s="160" t="s">
        <v>90</v>
      </c>
      <c r="B27" s="11" t="s">
        <v>13</v>
      </c>
      <c r="C27" s="160" t="s">
        <v>160</v>
      </c>
      <c r="D27" s="62">
        <v>6.56</v>
      </c>
      <c r="E27" s="66">
        <f t="shared" si="2"/>
        <v>4.2640000000000002</v>
      </c>
      <c r="F27" s="84">
        <v>0.35</v>
      </c>
      <c r="G27" s="87">
        <f>D27*(1-H27)</f>
        <v>4.1983999999999995</v>
      </c>
      <c r="H27" s="88">
        <v>0.36</v>
      </c>
      <c r="I27" s="73">
        <f t="shared" ref="I27:J27" si="3">G27</f>
        <v>4.1983999999999995</v>
      </c>
      <c r="J27" s="95">
        <f t="shared" si="3"/>
        <v>0.36</v>
      </c>
      <c r="K27" s="70"/>
      <c r="L27" s="71"/>
      <c r="M27" s="181"/>
    </row>
    <row r="28" spans="1:13" s="3" customFormat="1" ht="104.25" customHeight="1" x14ac:dyDescent="0.25">
      <c r="A28" s="160" t="s">
        <v>92</v>
      </c>
      <c r="B28" s="11" t="s">
        <v>74</v>
      </c>
      <c r="C28" s="160" t="s">
        <v>162</v>
      </c>
      <c r="D28" s="62">
        <v>18.809999999999999</v>
      </c>
      <c r="E28" s="66">
        <f t="shared" si="2"/>
        <v>10.909800000000001</v>
      </c>
      <c r="F28" s="68">
        <v>0.42</v>
      </c>
      <c r="G28" s="101">
        <f>D28*(1-H28)</f>
        <v>10.5336</v>
      </c>
      <c r="H28" s="97">
        <v>0.44</v>
      </c>
      <c r="I28" s="73"/>
      <c r="J28" s="95"/>
      <c r="K28" s="70"/>
      <c r="L28" s="71"/>
      <c r="M28" s="178"/>
    </row>
    <row r="29" spans="1:13" s="3" customFormat="1" ht="104.25" customHeight="1" x14ac:dyDescent="0.25">
      <c r="A29" s="160" t="s">
        <v>93</v>
      </c>
      <c r="B29" s="11" t="s">
        <v>63</v>
      </c>
      <c r="C29" s="160" t="s">
        <v>163</v>
      </c>
      <c r="D29" s="62">
        <v>18.809999999999999</v>
      </c>
      <c r="E29" s="91">
        <f t="shared" si="2"/>
        <v>8.2763999999999989</v>
      </c>
      <c r="F29" s="203">
        <v>0.56000000000000005</v>
      </c>
      <c r="G29" s="93"/>
      <c r="H29" s="108"/>
      <c r="I29" s="107"/>
      <c r="J29" s="110"/>
      <c r="K29" s="70"/>
      <c r="L29" s="71"/>
      <c r="M29" s="178"/>
    </row>
    <row r="30" spans="1:13" s="3" customFormat="1" ht="104.25" customHeight="1" x14ac:dyDescent="0.25">
      <c r="A30" s="201" t="s">
        <v>94</v>
      </c>
      <c r="B30" s="11" t="s">
        <v>54</v>
      </c>
      <c r="C30" s="167" t="s">
        <v>164</v>
      </c>
      <c r="D30" s="142">
        <v>17.170000000000002</v>
      </c>
      <c r="E30" s="250" t="s">
        <v>296</v>
      </c>
      <c r="F30" s="251"/>
      <c r="G30" s="250" t="s">
        <v>286</v>
      </c>
      <c r="H30" s="251"/>
      <c r="I30" s="250" t="s">
        <v>287</v>
      </c>
      <c r="J30" s="251"/>
      <c r="K30" s="58"/>
      <c r="L30" s="61"/>
      <c r="M30" s="206"/>
    </row>
    <row r="31" spans="1:13" s="3" customFormat="1" ht="116.25" customHeight="1" x14ac:dyDescent="0.25">
      <c r="A31" s="160" t="s">
        <v>95</v>
      </c>
      <c r="B31" s="11" t="s">
        <v>14</v>
      </c>
      <c r="C31" s="160" t="s">
        <v>165</v>
      </c>
      <c r="D31" s="62">
        <f>16.85/1.1</f>
        <v>15.318181818181818</v>
      </c>
      <c r="E31" s="63">
        <f>D31*(1-F31)</f>
        <v>6.9697727272727263</v>
      </c>
      <c r="F31" s="123">
        <v>0.54500000000000004</v>
      </c>
      <c r="G31" s="63">
        <f>D31*(1-H31)</f>
        <v>6.7399999999999993</v>
      </c>
      <c r="H31" s="127">
        <v>0.56000000000000005</v>
      </c>
      <c r="I31" s="126">
        <f>D31*(1-J31)</f>
        <v>6.2804545454545462</v>
      </c>
      <c r="J31" s="125">
        <v>0.59</v>
      </c>
      <c r="K31" s="70"/>
      <c r="L31" s="71"/>
      <c r="M31" s="178"/>
    </row>
    <row r="32" spans="1:13" s="3" customFormat="1" ht="105.75" customHeight="1" x14ac:dyDescent="0.25">
      <c r="A32" s="160" t="s">
        <v>96</v>
      </c>
      <c r="B32" s="11" t="s">
        <v>15</v>
      </c>
      <c r="C32" s="160" t="s">
        <v>166</v>
      </c>
      <c r="D32" s="62">
        <v>11.43</v>
      </c>
      <c r="E32" s="66">
        <f>D32*(1-F32)</f>
        <v>7.5437999999999992</v>
      </c>
      <c r="F32" s="68">
        <v>0.34</v>
      </c>
      <c r="G32" s="66">
        <f>D32*(1-H32)</f>
        <v>7.48665</v>
      </c>
      <c r="H32" s="104">
        <v>0.34499999999999997</v>
      </c>
      <c r="I32" s="69">
        <f>D32*(1-J32)</f>
        <v>7.4295</v>
      </c>
      <c r="J32" s="97">
        <v>0.35</v>
      </c>
      <c r="K32" s="70"/>
      <c r="L32" s="71"/>
      <c r="M32" s="211" t="s">
        <v>223</v>
      </c>
    </row>
    <row r="33" spans="1:13" s="3" customFormat="1" ht="115.5" customHeight="1" x14ac:dyDescent="0.25">
      <c r="A33" s="160" t="s">
        <v>97</v>
      </c>
      <c r="B33" s="11" t="s">
        <v>16</v>
      </c>
      <c r="C33" s="160" t="s">
        <v>167</v>
      </c>
      <c r="D33" s="62">
        <v>6.24</v>
      </c>
      <c r="E33" s="66">
        <f>D33*(1-F33)</f>
        <v>4.1183999999999994</v>
      </c>
      <c r="F33" s="68">
        <v>0.34</v>
      </c>
      <c r="G33" s="60"/>
      <c r="H33" s="74"/>
      <c r="I33" s="73"/>
      <c r="J33" s="95"/>
      <c r="K33" s="70"/>
      <c r="L33" s="71"/>
      <c r="M33" s="178"/>
    </row>
    <row r="34" spans="1:13" s="3" customFormat="1" ht="112.5" customHeight="1" x14ac:dyDescent="0.25">
      <c r="A34" s="160" t="s">
        <v>220</v>
      </c>
      <c r="B34" s="11" t="s">
        <v>221</v>
      </c>
      <c r="C34" s="160" t="s">
        <v>222</v>
      </c>
      <c r="D34" s="62">
        <v>10.029999999999999</v>
      </c>
      <c r="E34" s="66">
        <f>D34*(1-F34)</f>
        <v>6.3188999999999993</v>
      </c>
      <c r="F34" s="68">
        <v>0.37</v>
      </c>
      <c r="G34" s="87">
        <f>D34*(1-H34)</f>
        <v>6.2185999999999995</v>
      </c>
      <c r="H34" s="88">
        <v>0.38</v>
      </c>
      <c r="I34" s="105">
        <f>D34*(1-J34)</f>
        <v>6.1182999999999996</v>
      </c>
      <c r="J34" s="106">
        <v>0.39</v>
      </c>
      <c r="K34" s="70"/>
      <c r="L34" s="71"/>
      <c r="M34" s="178"/>
    </row>
    <row r="35" spans="1:13" s="3" customFormat="1" ht="112.5" customHeight="1" x14ac:dyDescent="0.25">
      <c r="A35" s="160" t="s">
        <v>98</v>
      </c>
      <c r="B35" s="11" t="s">
        <v>59</v>
      </c>
      <c r="C35" s="160" t="s">
        <v>168</v>
      </c>
      <c r="D35" s="62">
        <v>31.27</v>
      </c>
      <c r="E35" s="66">
        <f t="shared" ref="E35" si="4">D35*(1-F35)</f>
        <v>10.78815</v>
      </c>
      <c r="F35" s="67">
        <v>0.65500000000000003</v>
      </c>
      <c r="G35" s="70"/>
      <c r="H35" s="74"/>
      <c r="I35" s="107"/>
      <c r="J35" s="108"/>
      <c r="K35" s="70"/>
      <c r="L35" s="71"/>
      <c r="M35" s="178"/>
    </row>
    <row r="36" spans="1:13" s="3" customFormat="1" ht="112.5" customHeight="1" x14ac:dyDescent="0.25">
      <c r="A36" s="160" t="s">
        <v>99</v>
      </c>
      <c r="B36" s="11" t="s">
        <v>17</v>
      </c>
      <c r="C36" s="160" t="s">
        <v>169</v>
      </c>
      <c r="D36" s="62">
        <v>16</v>
      </c>
      <c r="E36" s="66">
        <f>D36*(1-F36)</f>
        <v>9.76</v>
      </c>
      <c r="F36" s="84">
        <v>0.39</v>
      </c>
      <c r="G36" s="70">
        <f t="shared" ref="G36" si="5">E36</f>
        <v>9.76</v>
      </c>
      <c r="H36" s="74">
        <f t="shared" ref="H36" si="6">F36</f>
        <v>0.39</v>
      </c>
      <c r="I36" s="73">
        <f t="shared" ref="I36" si="7">G36</f>
        <v>9.76</v>
      </c>
      <c r="J36" s="95">
        <f t="shared" ref="J36" si="8">H36</f>
        <v>0.39</v>
      </c>
      <c r="K36" s="70">
        <f t="shared" ref="K36" si="9">I36</f>
        <v>9.76</v>
      </c>
      <c r="L36" s="71">
        <f t="shared" ref="L36" si="10">J36</f>
        <v>0.39</v>
      </c>
      <c r="M36" s="183"/>
    </row>
    <row r="37" spans="1:13" s="3" customFormat="1" ht="104.1" customHeight="1" x14ac:dyDescent="0.25">
      <c r="A37" s="160" t="s">
        <v>101</v>
      </c>
      <c r="B37" s="13" t="s">
        <v>66</v>
      </c>
      <c r="C37" s="160" t="s">
        <v>171</v>
      </c>
      <c r="D37" s="62">
        <v>13.41</v>
      </c>
      <c r="E37" s="66">
        <f t="shared" ref="E37" si="11">D37*(1-F37)</f>
        <v>6.4367999999999999</v>
      </c>
      <c r="F37" s="68">
        <v>0.52</v>
      </c>
      <c r="G37" s="70"/>
      <c r="H37" s="74"/>
      <c r="I37" s="70"/>
      <c r="J37" s="74"/>
      <c r="K37" s="70"/>
      <c r="L37" s="74"/>
      <c r="M37" s="6"/>
    </row>
    <row r="38" spans="1:13" s="3" customFormat="1" ht="108.75" customHeight="1" x14ac:dyDescent="0.25">
      <c r="A38" s="160" t="s">
        <v>100</v>
      </c>
      <c r="B38" s="11" t="s">
        <v>69</v>
      </c>
      <c r="C38" s="160" t="s">
        <v>170</v>
      </c>
      <c r="D38" s="109">
        <v>11.73</v>
      </c>
      <c r="E38" s="66">
        <f>D38*(1-F38)</f>
        <v>5.6303999999999998</v>
      </c>
      <c r="F38" s="68">
        <v>0.52</v>
      </c>
      <c r="G38" s="70"/>
      <c r="H38" s="74"/>
      <c r="I38" s="70"/>
      <c r="J38" s="74"/>
      <c r="K38" s="70"/>
      <c r="L38" s="74"/>
      <c r="M38" s="183"/>
    </row>
    <row r="39" spans="1:13" s="3" customFormat="1" ht="104.25" customHeight="1" thickBot="1" x14ac:dyDescent="0.3">
      <c r="A39" s="201" t="s">
        <v>249</v>
      </c>
      <c r="B39" s="13" t="s">
        <v>248</v>
      </c>
      <c r="C39" s="201" t="s">
        <v>250</v>
      </c>
      <c r="D39" s="62">
        <v>8.3800000000000008</v>
      </c>
      <c r="E39" s="91">
        <f>D39*(1-F39)</f>
        <v>5.0280000000000005</v>
      </c>
      <c r="F39" s="92">
        <v>0.4</v>
      </c>
      <c r="G39" s="91">
        <f>D39*(1-H39)</f>
        <v>4.8604000000000012</v>
      </c>
      <c r="H39" s="106">
        <v>0.42</v>
      </c>
      <c r="I39" s="91">
        <f>D39*(1-J39)</f>
        <v>4.7766000000000011</v>
      </c>
      <c r="J39" s="106">
        <v>0.43</v>
      </c>
      <c r="K39" s="70"/>
      <c r="L39" s="99"/>
      <c r="M39" s="6"/>
    </row>
    <row r="40" spans="1:13" s="3" customFormat="1" ht="32.25" thickBot="1" x14ac:dyDescent="0.3">
      <c r="A40" s="23"/>
      <c r="B40" s="24"/>
      <c r="C40" s="25"/>
      <c r="D40" s="54"/>
      <c r="E40" s="245" t="s">
        <v>50</v>
      </c>
      <c r="F40" s="246"/>
      <c r="G40" s="247" t="s">
        <v>46</v>
      </c>
      <c r="H40" s="248"/>
      <c r="I40" s="249" t="s">
        <v>47</v>
      </c>
      <c r="J40" s="246"/>
      <c r="K40" s="245" t="s">
        <v>48</v>
      </c>
      <c r="L40" s="246"/>
      <c r="M40" s="26"/>
    </row>
    <row r="41" spans="1:13" s="3" customFormat="1" ht="53.25" thickBot="1" x14ac:dyDescent="0.3">
      <c r="A41" s="21" t="s">
        <v>0</v>
      </c>
      <c r="B41" s="19" t="s">
        <v>1</v>
      </c>
      <c r="C41" s="30" t="s">
        <v>219</v>
      </c>
      <c r="D41" s="45" t="s">
        <v>2</v>
      </c>
      <c r="E41" s="28" t="s">
        <v>3</v>
      </c>
      <c r="F41" s="46" t="s">
        <v>4</v>
      </c>
      <c r="G41" s="28" t="s">
        <v>3</v>
      </c>
      <c r="H41" s="47" t="s">
        <v>4</v>
      </c>
      <c r="I41" s="48" t="s">
        <v>3</v>
      </c>
      <c r="J41" s="49" t="s">
        <v>4</v>
      </c>
      <c r="K41" s="28" t="s">
        <v>3</v>
      </c>
      <c r="L41" s="29" t="s">
        <v>4</v>
      </c>
      <c r="M41" s="20" t="s">
        <v>49</v>
      </c>
    </row>
    <row r="42" spans="1:13" s="3" customFormat="1" ht="104.25" customHeight="1" x14ac:dyDescent="0.25">
      <c r="A42" s="201" t="s">
        <v>225</v>
      </c>
      <c r="B42" s="208" t="s">
        <v>60</v>
      </c>
      <c r="C42" s="201" t="s">
        <v>226</v>
      </c>
      <c r="D42" s="142">
        <v>6.35</v>
      </c>
      <c r="E42" s="250" t="s">
        <v>288</v>
      </c>
      <c r="F42" s="251"/>
      <c r="G42" s="250" t="s">
        <v>290</v>
      </c>
      <c r="H42" s="251"/>
      <c r="I42" s="250" t="s">
        <v>289</v>
      </c>
      <c r="J42" s="251"/>
      <c r="K42" s="243"/>
      <c r="L42" s="244"/>
      <c r="M42" s="177"/>
    </row>
    <row r="43" spans="1:13" s="3" customFormat="1" ht="104.25" customHeight="1" x14ac:dyDescent="0.25">
      <c r="A43" s="201" t="s">
        <v>324</v>
      </c>
      <c r="B43" s="233" t="s">
        <v>42</v>
      </c>
      <c r="C43" s="201" t="s">
        <v>325</v>
      </c>
      <c r="D43" s="62">
        <v>7.58</v>
      </c>
      <c r="E43" s="69">
        <f t="shared" ref="E43" si="12">D43*(1-F43)</f>
        <v>4.548</v>
      </c>
      <c r="F43" s="84">
        <v>0.4</v>
      </c>
      <c r="G43" s="128">
        <f>D43*(1-H43)</f>
        <v>4.3964000000000008</v>
      </c>
      <c r="H43" s="88">
        <v>0.42</v>
      </c>
      <c r="I43" s="128">
        <f>D43*(1-J43)</f>
        <v>4.1690000000000005</v>
      </c>
      <c r="J43" s="88">
        <v>0.45</v>
      </c>
      <c r="K43" s="73"/>
      <c r="L43" s="117"/>
      <c r="M43" s="177"/>
    </row>
    <row r="44" spans="1:13" s="3" customFormat="1" ht="102" customHeight="1" x14ac:dyDescent="0.25">
      <c r="A44" s="160" t="s">
        <v>102</v>
      </c>
      <c r="B44" s="228" t="s">
        <v>52</v>
      </c>
      <c r="C44" s="160" t="s">
        <v>172</v>
      </c>
      <c r="D44" s="116">
        <v>15.77</v>
      </c>
      <c r="E44" s="63">
        <f t="shared" ref="E44" si="13">D44*(1-F44)</f>
        <v>9.4619999999999997</v>
      </c>
      <c r="F44" s="204">
        <v>0.4</v>
      </c>
      <c r="G44" s="63">
        <f>D44*(1-H44)</f>
        <v>8.988900000000001</v>
      </c>
      <c r="H44" s="204">
        <v>0.43</v>
      </c>
      <c r="I44" s="124">
        <f>D44*(1-J44)</f>
        <v>8.5158000000000005</v>
      </c>
      <c r="J44" s="205">
        <v>0.46</v>
      </c>
      <c r="K44" s="73"/>
      <c r="L44" s="117"/>
      <c r="M44" s="213" t="s">
        <v>223</v>
      </c>
    </row>
    <row r="45" spans="1:13" s="3" customFormat="1" ht="104.25" customHeight="1" x14ac:dyDescent="0.25">
      <c r="A45" s="160" t="s">
        <v>103</v>
      </c>
      <c r="B45" s="225" t="s">
        <v>316</v>
      </c>
      <c r="C45" s="160" t="s">
        <v>173</v>
      </c>
      <c r="D45" s="114">
        <v>10.23</v>
      </c>
      <c r="E45" s="87">
        <f t="shared" ref="E45" si="14">D45*(1-F45)</f>
        <v>5.1150000000000002</v>
      </c>
      <c r="F45" s="88">
        <v>0.5</v>
      </c>
      <c r="G45" s="89">
        <f>D45*(1-H45)</f>
        <v>4.9104000000000001</v>
      </c>
      <c r="H45" s="173">
        <v>0.52</v>
      </c>
      <c r="I45" s="73"/>
      <c r="J45" s="119"/>
      <c r="K45" s="70"/>
      <c r="L45" s="120"/>
      <c r="M45" s="180"/>
    </row>
    <row r="46" spans="1:13" s="3" customFormat="1" ht="104.25" customHeight="1" x14ac:dyDescent="0.25">
      <c r="A46" s="160" t="s">
        <v>104</v>
      </c>
      <c r="B46" s="14" t="s">
        <v>18</v>
      </c>
      <c r="C46" s="160" t="s">
        <v>174</v>
      </c>
      <c r="D46" s="62">
        <v>8</v>
      </c>
      <c r="E46" s="66">
        <f t="shared" ref="E46" si="15">D46*(1-F46)</f>
        <v>4.7200000000000006</v>
      </c>
      <c r="F46" s="113">
        <v>0.41</v>
      </c>
      <c r="G46" s="89">
        <f>D46*(1-H46)</f>
        <v>4.5600000000000005</v>
      </c>
      <c r="H46" s="68">
        <v>0.43</v>
      </c>
      <c r="I46" s="89">
        <f>D46*(1-J46)</f>
        <v>4.32</v>
      </c>
      <c r="J46" s="100">
        <v>0.46</v>
      </c>
      <c r="K46" s="73"/>
      <c r="L46" s="71"/>
      <c r="M46" s="184"/>
    </row>
    <row r="47" spans="1:13" s="3" customFormat="1" ht="104.25" customHeight="1" x14ac:dyDescent="0.25">
      <c r="A47" s="160" t="s">
        <v>105</v>
      </c>
      <c r="B47" s="14" t="s">
        <v>19</v>
      </c>
      <c r="C47" s="160" t="s">
        <v>175</v>
      </c>
      <c r="D47" s="62">
        <v>15.95</v>
      </c>
      <c r="E47" s="66">
        <f>D47*(1-F47)</f>
        <v>7.4964999999999993</v>
      </c>
      <c r="F47" s="113">
        <v>0.53</v>
      </c>
      <c r="G47" s="69">
        <f>D47*(1-H47)</f>
        <v>6.6990000000000007</v>
      </c>
      <c r="H47" s="68">
        <v>0.57999999999999996</v>
      </c>
      <c r="I47" s="73"/>
      <c r="J47" s="95"/>
      <c r="K47" s="73"/>
      <c r="L47" s="71"/>
      <c r="M47" s="178"/>
    </row>
    <row r="48" spans="1:13" s="3" customFormat="1" ht="104.25" customHeight="1" x14ac:dyDescent="0.25">
      <c r="A48" s="160" t="s">
        <v>272</v>
      </c>
      <c r="B48" s="11" t="s">
        <v>273</v>
      </c>
      <c r="C48" s="160" t="s">
        <v>274</v>
      </c>
      <c r="D48" s="62">
        <v>29.5</v>
      </c>
      <c r="E48" s="66">
        <f>D48*(1-F48)</f>
        <v>16.225000000000001</v>
      </c>
      <c r="F48" s="68">
        <v>0.45</v>
      </c>
      <c r="G48" s="70"/>
      <c r="H48" s="74"/>
      <c r="I48" s="73"/>
      <c r="J48" s="74"/>
      <c r="K48" s="73"/>
      <c r="L48" s="71"/>
      <c r="M48" s="184"/>
    </row>
    <row r="49" spans="1:13" s="3" customFormat="1" ht="104.25" customHeight="1" x14ac:dyDescent="0.25">
      <c r="A49" s="160" t="s">
        <v>106</v>
      </c>
      <c r="B49" s="11" t="s">
        <v>75</v>
      </c>
      <c r="C49" s="160" t="s">
        <v>176</v>
      </c>
      <c r="D49" s="62">
        <v>16.23</v>
      </c>
      <c r="E49" s="66">
        <f t="shared" ref="E49" si="16">D49*(1-F49)</f>
        <v>10.2249</v>
      </c>
      <c r="F49" s="68">
        <v>0.37</v>
      </c>
      <c r="G49" s="87">
        <f>D49*(1-H49)</f>
        <v>10.0626</v>
      </c>
      <c r="H49" s="88">
        <v>0.38</v>
      </c>
      <c r="I49" s="73">
        <f t="shared" ref="I49" si="17">G49</f>
        <v>10.0626</v>
      </c>
      <c r="J49" s="74">
        <f t="shared" ref="J49" si="18">H49</f>
        <v>0.38</v>
      </c>
      <c r="K49" s="73"/>
      <c r="L49" s="71"/>
      <c r="M49" s="210"/>
    </row>
    <row r="50" spans="1:13" s="3" customFormat="1" ht="104.25" customHeight="1" x14ac:dyDescent="0.25">
      <c r="A50" s="160" t="s">
        <v>240</v>
      </c>
      <c r="B50" s="11" t="s">
        <v>241</v>
      </c>
      <c r="C50" s="160" t="s">
        <v>233</v>
      </c>
      <c r="D50" s="62">
        <v>12.68</v>
      </c>
      <c r="E50" s="66">
        <f>D50*(1-F50)</f>
        <v>8.1151999999999997</v>
      </c>
      <c r="F50" s="84">
        <v>0.36</v>
      </c>
      <c r="G50" s="66">
        <f>D50*(1-H50)</f>
        <v>7.8616000000000001</v>
      </c>
      <c r="H50" s="103">
        <v>0.38</v>
      </c>
      <c r="I50" s="69">
        <f>D50*(1-J50)</f>
        <v>7.6079999999999997</v>
      </c>
      <c r="J50" s="103">
        <v>0.4</v>
      </c>
      <c r="K50" s="73"/>
      <c r="L50" s="71"/>
      <c r="M50" s="212"/>
    </row>
    <row r="51" spans="1:13" s="3" customFormat="1" ht="104.25" customHeight="1" x14ac:dyDescent="0.25">
      <c r="A51" s="160" t="s">
        <v>107</v>
      </c>
      <c r="B51" s="11" t="s">
        <v>67</v>
      </c>
      <c r="C51" s="160" t="s">
        <v>177</v>
      </c>
      <c r="D51" s="62">
        <v>16.23</v>
      </c>
      <c r="E51" s="66">
        <f t="shared" ref="E51:E52" si="19">D51*(1-F51)</f>
        <v>10.0626</v>
      </c>
      <c r="F51" s="68">
        <v>0.38</v>
      </c>
      <c r="G51" s="66">
        <f>D51*(1-H51)</f>
        <v>9.7379999999999995</v>
      </c>
      <c r="H51" s="88">
        <v>0.4</v>
      </c>
      <c r="I51" s="73">
        <f t="shared" ref="I51" si="20">G51</f>
        <v>9.7379999999999995</v>
      </c>
      <c r="J51" s="74">
        <f t="shared" ref="J51" si="21">H51</f>
        <v>0.4</v>
      </c>
      <c r="K51" s="73"/>
      <c r="L51" s="71"/>
      <c r="M51" s="213"/>
    </row>
    <row r="52" spans="1:13" s="3" customFormat="1" ht="104.25" customHeight="1" x14ac:dyDescent="0.25">
      <c r="A52" s="160" t="s">
        <v>108</v>
      </c>
      <c r="B52" s="11" t="s">
        <v>20</v>
      </c>
      <c r="C52" s="160" t="s">
        <v>178</v>
      </c>
      <c r="D52" s="62">
        <v>13.5</v>
      </c>
      <c r="E52" s="66">
        <f t="shared" si="19"/>
        <v>8.64</v>
      </c>
      <c r="F52" s="68">
        <v>0.36</v>
      </c>
      <c r="G52" s="87">
        <f>D52*(1-H52)</f>
        <v>8.5050000000000008</v>
      </c>
      <c r="H52" s="88">
        <v>0.37</v>
      </c>
      <c r="I52" s="89">
        <f>D52*(1-J52)</f>
        <v>8.3699999999999992</v>
      </c>
      <c r="J52" s="88">
        <v>0.38</v>
      </c>
      <c r="K52" s="73"/>
      <c r="L52" s="71"/>
      <c r="M52" s="185"/>
    </row>
    <row r="53" spans="1:13" s="3" customFormat="1" ht="104.25" customHeight="1" x14ac:dyDescent="0.25">
      <c r="A53" s="160" t="s">
        <v>234</v>
      </c>
      <c r="B53" s="11" t="s">
        <v>235</v>
      </c>
      <c r="C53" s="160" t="s">
        <v>236</v>
      </c>
      <c r="D53" s="62">
        <v>15.14</v>
      </c>
      <c r="E53" s="69">
        <f t="shared" ref="E53" si="22">D53*(1-F53)</f>
        <v>9.5381999999999998</v>
      </c>
      <c r="F53" s="100">
        <v>0.37</v>
      </c>
      <c r="G53" s="69">
        <f>D53*(1-H53)</f>
        <v>9.3868000000000009</v>
      </c>
      <c r="H53" s="97">
        <v>0.38</v>
      </c>
      <c r="I53" s="107"/>
      <c r="J53" s="110"/>
      <c r="K53" s="73"/>
      <c r="L53" s="71"/>
      <c r="M53" s="186"/>
    </row>
    <row r="54" spans="1:13" s="3" customFormat="1" ht="104.25" customHeight="1" x14ac:dyDescent="0.25">
      <c r="A54" s="160" t="s">
        <v>109</v>
      </c>
      <c r="B54" s="11" t="s">
        <v>21</v>
      </c>
      <c r="C54" s="167" t="s">
        <v>179</v>
      </c>
      <c r="D54" s="122">
        <v>26.68</v>
      </c>
      <c r="E54" s="66">
        <f>D54*(1-F54)</f>
        <v>14.140400000000001</v>
      </c>
      <c r="F54" s="68">
        <v>0.47</v>
      </c>
      <c r="G54" s="69">
        <f>D54*(1-H54)</f>
        <v>12.8064</v>
      </c>
      <c r="H54" s="97">
        <v>0.52</v>
      </c>
      <c r="I54" s="70"/>
      <c r="J54" s="95"/>
      <c r="K54" s="73"/>
      <c r="L54" s="71"/>
      <c r="M54" s="186"/>
    </row>
    <row r="55" spans="1:13" s="3" customFormat="1" ht="104.25" customHeight="1" x14ac:dyDescent="0.25">
      <c r="A55" s="160" t="s">
        <v>110</v>
      </c>
      <c r="B55" s="35" t="s">
        <v>22</v>
      </c>
      <c r="C55" s="168" t="s">
        <v>180</v>
      </c>
      <c r="D55" s="122">
        <v>9.65</v>
      </c>
      <c r="E55" s="63">
        <f>D55*(1-F55)</f>
        <v>6.03125</v>
      </c>
      <c r="F55" s="123">
        <v>0.375</v>
      </c>
      <c r="G55" s="124">
        <f>D55*(1-H55)</f>
        <v>5.79</v>
      </c>
      <c r="H55" s="125">
        <v>0.4</v>
      </c>
      <c r="I55" s="124">
        <f>D55*(1-J55)</f>
        <v>5.5970000000000013</v>
      </c>
      <c r="J55" s="100">
        <v>0.42</v>
      </c>
      <c r="K55" s="73"/>
      <c r="L55" s="71"/>
      <c r="M55" s="187"/>
    </row>
    <row r="56" spans="1:13" s="3" customFormat="1" ht="104.25" customHeight="1" thickBot="1" x14ac:dyDescent="0.3">
      <c r="A56" s="160" t="s">
        <v>111</v>
      </c>
      <c r="B56" s="226" t="s">
        <v>319</v>
      </c>
      <c r="C56" s="168" t="s">
        <v>181</v>
      </c>
      <c r="D56" s="122">
        <v>4.7</v>
      </c>
      <c r="E56" s="66">
        <f>D56*(1-F56)</f>
        <v>3.008</v>
      </c>
      <c r="F56" s="64">
        <v>0.36</v>
      </c>
      <c r="G56" s="73"/>
      <c r="H56" s="95"/>
      <c r="I56" s="73"/>
      <c r="J56" s="95"/>
      <c r="K56" s="73"/>
      <c r="L56" s="71"/>
      <c r="M56" s="178"/>
    </row>
    <row r="57" spans="1:13" s="3" customFormat="1" ht="32.25" thickBot="1" x14ac:dyDescent="0.3">
      <c r="A57" s="23"/>
      <c r="B57" s="24"/>
      <c r="C57" s="25"/>
      <c r="D57" s="54"/>
      <c r="E57" s="245" t="s">
        <v>50</v>
      </c>
      <c r="F57" s="246"/>
      <c r="G57" s="247" t="s">
        <v>46</v>
      </c>
      <c r="H57" s="248"/>
      <c r="I57" s="249" t="s">
        <v>47</v>
      </c>
      <c r="J57" s="246"/>
      <c r="K57" s="245" t="s">
        <v>48</v>
      </c>
      <c r="L57" s="246"/>
      <c r="M57" s="26"/>
    </row>
    <row r="58" spans="1:13" s="3" customFormat="1" ht="53.25" thickBot="1" x14ac:dyDescent="0.3">
      <c r="A58" s="21" t="s">
        <v>0</v>
      </c>
      <c r="B58" s="169" t="s">
        <v>1</v>
      </c>
      <c r="C58" s="30" t="s">
        <v>219</v>
      </c>
      <c r="D58" s="170" t="s">
        <v>2</v>
      </c>
      <c r="E58" s="28" t="s">
        <v>3</v>
      </c>
      <c r="F58" s="46" t="s">
        <v>4</v>
      </c>
      <c r="G58" s="28" t="s">
        <v>3</v>
      </c>
      <c r="H58" s="47" t="s">
        <v>4</v>
      </c>
      <c r="I58" s="48" t="s">
        <v>3</v>
      </c>
      <c r="J58" s="49" t="s">
        <v>4</v>
      </c>
      <c r="K58" s="28" t="s">
        <v>3</v>
      </c>
      <c r="L58" s="29" t="s">
        <v>4</v>
      </c>
      <c r="M58" s="20" t="s">
        <v>49</v>
      </c>
    </row>
    <row r="59" spans="1:13" s="3" customFormat="1" ht="104.25" customHeight="1" x14ac:dyDescent="0.25">
      <c r="A59" s="160" t="s">
        <v>269</v>
      </c>
      <c r="B59" s="15" t="s">
        <v>270</v>
      </c>
      <c r="C59" s="168" t="s">
        <v>271</v>
      </c>
      <c r="D59" s="122">
        <v>8.6300000000000008</v>
      </c>
      <c r="E59" s="98">
        <f>D59*(1-F59)</f>
        <v>5.3506</v>
      </c>
      <c r="F59" s="127">
        <v>0.38</v>
      </c>
      <c r="G59" s="128">
        <f>D59*(1-H59)</f>
        <v>5.1779999999999999</v>
      </c>
      <c r="H59" s="97">
        <v>0.4</v>
      </c>
      <c r="I59" s="73"/>
      <c r="J59" s="74"/>
      <c r="K59" s="73"/>
      <c r="L59" s="71"/>
      <c r="M59" s="178"/>
    </row>
    <row r="60" spans="1:13" s="3" customFormat="1" ht="104.25" customHeight="1" x14ac:dyDescent="0.25">
      <c r="A60" s="160" t="s">
        <v>112</v>
      </c>
      <c r="B60" s="11" t="s">
        <v>23</v>
      </c>
      <c r="C60" s="168" t="s">
        <v>182</v>
      </c>
      <c r="D60" s="122">
        <v>13.14</v>
      </c>
      <c r="E60" s="69">
        <f t="shared" ref="E60" si="23">D60*(1-F60)</f>
        <v>8.0811000000000011</v>
      </c>
      <c r="F60" s="129">
        <v>0.38500000000000001</v>
      </c>
      <c r="G60" s="66">
        <f t="shared" ref="G60" si="24">D60*(1-H60)</f>
        <v>7.8840000000000003</v>
      </c>
      <c r="H60" s="103">
        <v>0.4</v>
      </c>
      <c r="I60" s="70"/>
      <c r="J60" s="95"/>
      <c r="K60" s="73"/>
      <c r="L60" s="71"/>
      <c r="M60" s="178"/>
    </row>
    <row r="61" spans="1:13" s="3" customFormat="1" ht="104.25" customHeight="1" x14ac:dyDescent="0.25">
      <c r="A61" s="160" t="s">
        <v>113</v>
      </c>
      <c r="B61" s="231" t="s">
        <v>61</v>
      </c>
      <c r="C61" s="168" t="s">
        <v>183</v>
      </c>
      <c r="D61" s="122">
        <f>6.77/1.1</f>
        <v>6.1545454545454534</v>
      </c>
      <c r="E61" s="66">
        <f t="shared" ref="E61" si="25">D61*(1-F61)</f>
        <v>3.5080909090909089</v>
      </c>
      <c r="F61" s="84">
        <v>0.43</v>
      </c>
      <c r="G61" s="69">
        <v>3.38</v>
      </c>
      <c r="H61" s="103">
        <v>0.45</v>
      </c>
      <c r="I61" s="69">
        <f>D61*(1-J61)</f>
        <v>3.2003636363636359</v>
      </c>
      <c r="J61" s="103">
        <v>0.48</v>
      </c>
      <c r="K61" s="73"/>
      <c r="L61" s="71"/>
      <c r="M61" s="185"/>
    </row>
    <row r="62" spans="1:13" s="3" customFormat="1" ht="104.25" customHeight="1" x14ac:dyDescent="0.25">
      <c r="A62" s="160" t="s">
        <v>231</v>
      </c>
      <c r="B62" s="11" t="s">
        <v>230</v>
      </c>
      <c r="C62" s="168" t="s">
        <v>232</v>
      </c>
      <c r="D62" s="122">
        <v>7.74</v>
      </c>
      <c r="E62" s="66">
        <f>D62*(1-F62)</f>
        <v>3.0960000000000001</v>
      </c>
      <c r="F62" s="84">
        <v>0.6</v>
      </c>
      <c r="G62" s="73"/>
      <c r="H62" s="95"/>
      <c r="I62" s="73"/>
      <c r="J62" s="95"/>
      <c r="K62" s="73"/>
      <c r="L62" s="71"/>
      <c r="M62" s="178"/>
    </row>
    <row r="63" spans="1:13" s="3" customFormat="1" ht="103.5" customHeight="1" x14ac:dyDescent="0.25">
      <c r="A63" s="160" t="s">
        <v>308</v>
      </c>
      <c r="B63" s="223" t="s">
        <v>309</v>
      </c>
      <c r="C63" s="168" t="s">
        <v>310</v>
      </c>
      <c r="D63" s="122">
        <v>12.94</v>
      </c>
      <c r="E63" s="98">
        <f>D63*(1-F63)</f>
        <v>8.1522000000000006</v>
      </c>
      <c r="F63" s="174">
        <v>0.37</v>
      </c>
      <c r="G63" s="69">
        <f>D63*(1-H63)</f>
        <v>7.9581</v>
      </c>
      <c r="H63" s="217">
        <v>0.38500000000000001</v>
      </c>
      <c r="I63" s="70"/>
      <c r="J63" s="95"/>
      <c r="K63" s="73"/>
      <c r="L63" s="71"/>
      <c r="M63" s="213" t="s">
        <v>320</v>
      </c>
    </row>
    <row r="64" spans="1:13" s="3" customFormat="1" ht="104.25" customHeight="1" x14ac:dyDescent="0.25">
      <c r="A64" s="160" t="s">
        <v>115</v>
      </c>
      <c r="B64" s="11" t="s">
        <v>25</v>
      </c>
      <c r="C64" s="168" t="s">
        <v>185</v>
      </c>
      <c r="D64" s="96">
        <v>6.25</v>
      </c>
      <c r="E64" s="66">
        <f>D64*(1-F64)</f>
        <v>3.6875000000000004</v>
      </c>
      <c r="F64" s="68">
        <v>0.41</v>
      </c>
      <c r="G64" s="73"/>
      <c r="H64" s="95"/>
      <c r="I64" s="73"/>
      <c r="J64" s="95"/>
      <c r="K64" s="73"/>
      <c r="L64" s="71"/>
      <c r="M64" s="185"/>
    </row>
    <row r="65" spans="1:13" s="3" customFormat="1" ht="104.25" customHeight="1" x14ac:dyDescent="0.25">
      <c r="A65" s="160" t="s">
        <v>114</v>
      </c>
      <c r="B65" s="11" t="s">
        <v>24</v>
      </c>
      <c r="C65" s="168" t="s">
        <v>184</v>
      </c>
      <c r="D65" s="122">
        <v>27.21</v>
      </c>
      <c r="E65" s="69">
        <f t="shared" ref="E65" si="26">D65*(1-F65)</f>
        <v>17.414400000000001</v>
      </c>
      <c r="F65" s="130">
        <v>0.36</v>
      </c>
      <c r="G65" s="70"/>
      <c r="H65" s="95"/>
      <c r="I65" s="70"/>
      <c r="J65" s="95"/>
      <c r="K65" s="73"/>
      <c r="L65" s="71"/>
      <c r="M65" s="178"/>
    </row>
    <row r="66" spans="1:13" s="3" customFormat="1" ht="109.5" customHeight="1" x14ac:dyDescent="0.25">
      <c r="A66" s="160" t="s">
        <v>281</v>
      </c>
      <c r="B66" s="200" t="s">
        <v>282</v>
      </c>
      <c r="C66" s="168" t="s">
        <v>283</v>
      </c>
      <c r="D66" s="122">
        <v>8.68</v>
      </c>
      <c r="E66" s="98">
        <f>D66*(1-F66)</f>
        <v>4.1663999999999994</v>
      </c>
      <c r="F66" s="174">
        <v>0.52</v>
      </c>
      <c r="G66" s="69">
        <f>D66*(1-H66)</f>
        <v>3.9927999999999995</v>
      </c>
      <c r="H66" s="100">
        <v>0.54</v>
      </c>
      <c r="I66" s="98">
        <f>D66*(1-J66)</f>
        <v>3.8191999999999995</v>
      </c>
      <c r="J66" s="100">
        <v>0.56000000000000005</v>
      </c>
      <c r="K66" s="73"/>
      <c r="L66" s="71"/>
      <c r="M66" s="188"/>
    </row>
    <row r="67" spans="1:13" s="3" customFormat="1" ht="100.5" customHeight="1" x14ac:dyDescent="0.25">
      <c r="A67" s="160" t="s">
        <v>116</v>
      </c>
      <c r="B67" s="159" t="s">
        <v>277</v>
      </c>
      <c r="C67" s="168" t="s">
        <v>186</v>
      </c>
      <c r="D67" s="96">
        <v>13.59</v>
      </c>
      <c r="E67" s="66">
        <f t="shared" ref="E67:E69" si="27">D67*(1-F67)</f>
        <v>5.9931899999999994</v>
      </c>
      <c r="F67" s="97">
        <v>0.55900000000000005</v>
      </c>
      <c r="G67" s="73"/>
      <c r="H67" s="95"/>
      <c r="I67" s="73"/>
      <c r="J67" s="95"/>
      <c r="K67" s="73"/>
      <c r="L67" s="71"/>
      <c r="M67" s="178"/>
    </row>
    <row r="68" spans="1:13" s="3" customFormat="1" ht="97.5" customHeight="1" thickBot="1" x14ac:dyDescent="0.3">
      <c r="A68" s="160" t="s">
        <v>117</v>
      </c>
      <c r="B68" s="226" t="s">
        <v>322</v>
      </c>
      <c r="C68" s="168" t="s">
        <v>187</v>
      </c>
      <c r="D68" s="96">
        <v>15.41</v>
      </c>
      <c r="E68" s="66">
        <f t="shared" si="27"/>
        <v>8.244349999999999</v>
      </c>
      <c r="F68" s="85">
        <v>0.46500000000000002</v>
      </c>
      <c r="G68" s="69">
        <f>D68*(1-H68)</f>
        <v>7.7050000000000001</v>
      </c>
      <c r="H68" s="103">
        <v>0.5</v>
      </c>
      <c r="I68" s="73"/>
      <c r="J68" s="95"/>
      <c r="K68" s="73"/>
      <c r="L68" s="71"/>
      <c r="M68" s="178"/>
    </row>
    <row r="69" spans="1:13" s="3" customFormat="1" ht="97.5" customHeight="1" x14ac:dyDescent="0.25">
      <c r="A69" s="160" t="s">
        <v>118</v>
      </c>
      <c r="B69" s="11" t="s">
        <v>26</v>
      </c>
      <c r="C69" s="171" t="s">
        <v>188</v>
      </c>
      <c r="D69" s="96">
        <v>6.6</v>
      </c>
      <c r="E69" s="66">
        <f t="shared" si="27"/>
        <v>3.5309999999999993</v>
      </c>
      <c r="F69" s="85">
        <v>0.46500000000000002</v>
      </c>
      <c r="G69" s="69">
        <f>D69*(1-H69)</f>
        <v>3.3</v>
      </c>
      <c r="H69" s="103">
        <v>0.5</v>
      </c>
      <c r="I69" s="73"/>
      <c r="J69" s="95"/>
      <c r="K69" s="73"/>
      <c r="L69" s="71"/>
      <c r="M69" s="178"/>
    </row>
    <row r="70" spans="1:13" s="3" customFormat="1" ht="97.5" customHeight="1" x14ac:dyDescent="0.25">
      <c r="A70" s="160" t="s">
        <v>119</v>
      </c>
      <c r="B70" s="11" t="s">
        <v>27</v>
      </c>
      <c r="C70" s="168" t="s">
        <v>189</v>
      </c>
      <c r="D70" s="122">
        <v>4.5199999999999996</v>
      </c>
      <c r="E70" s="69">
        <f t="shared" ref="E70" si="28">D70*(1-F70)</f>
        <v>2.5764</v>
      </c>
      <c r="F70" s="103">
        <v>0.43</v>
      </c>
      <c r="G70" s="69">
        <f t="shared" ref="G70" si="29">D70*(1-H70)</f>
        <v>2.3956</v>
      </c>
      <c r="H70" s="103">
        <v>0.47</v>
      </c>
      <c r="I70" s="66">
        <f>D70*(1-J70)</f>
        <v>2.3051999999999997</v>
      </c>
      <c r="J70" s="103">
        <v>0.49</v>
      </c>
      <c r="K70" s="73"/>
      <c r="L70" s="71"/>
      <c r="M70" s="178"/>
    </row>
    <row r="71" spans="1:13" s="3" customFormat="1" ht="104.25" customHeight="1" x14ac:dyDescent="0.25">
      <c r="A71" s="160" t="s">
        <v>121</v>
      </c>
      <c r="B71" s="11" t="s">
        <v>29</v>
      </c>
      <c r="C71" s="168" t="s">
        <v>191</v>
      </c>
      <c r="D71" s="122">
        <v>15.32</v>
      </c>
      <c r="E71" s="69">
        <f t="shared" ref="E71" si="30">D71*(1-F71)</f>
        <v>8.4260000000000002</v>
      </c>
      <c r="F71" s="103">
        <v>0.45</v>
      </c>
      <c r="G71" s="69">
        <f t="shared" ref="G71" si="31">D71*(1-H71)</f>
        <v>7.9664000000000001</v>
      </c>
      <c r="H71" s="103">
        <v>0.48</v>
      </c>
      <c r="I71" s="87">
        <f>D71*(1-J71)</f>
        <v>7.66</v>
      </c>
      <c r="J71" s="100">
        <v>0.5</v>
      </c>
      <c r="K71" s="73"/>
      <c r="L71" s="71"/>
      <c r="M71" s="178"/>
    </row>
    <row r="72" spans="1:13" s="3" customFormat="1" ht="109.5" customHeight="1" thickBot="1" x14ac:dyDescent="0.3">
      <c r="A72" s="160" t="s">
        <v>120</v>
      </c>
      <c r="B72" s="11" t="s">
        <v>28</v>
      </c>
      <c r="C72" s="168" t="s">
        <v>190</v>
      </c>
      <c r="D72" s="122">
        <v>23.14</v>
      </c>
      <c r="E72" s="69">
        <f>D72*(1-F72)</f>
        <v>11.917100000000001</v>
      </c>
      <c r="F72" s="86">
        <v>0.48499999999999999</v>
      </c>
      <c r="G72" s="69">
        <f>D72*(1-H72)</f>
        <v>10.9915</v>
      </c>
      <c r="H72" s="86">
        <v>0.52500000000000002</v>
      </c>
      <c r="I72" s="87">
        <f>D72*(1-J72)</f>
        <v>10.528699999999999</v>
      </c>
      <c r="J72" s="102">
        <v>0.54500000000000004</v>
      </c>
      <c r="K72" s="73"/>
      <c r="L72" s="71"/>
      <c r="M72" s="178"/>
    </row>
    <row r="73" spans="1:13" s="3" customFormat="1" ht="32.25" thickBot="1" x14ac:dyDescent="0.3">
      <c r="A73" s="23"/>
      <c r="B73" s="24"/>
      <c r="C73" s="25"/>
      <c r="D73" s="54"/>
      <c r="E73" s="245" t="s">
        <v>50</v>
      </c>
      <c r="F73" s="246"/>
      <c r="G73" s="247" t="s">
        <v>46</v>
      </c>
      <c r="H73" s="248"/>
      <c r="I73" s="249" t="s">
        <v>47</v>
      </c>
      <c r="J73" s="246"/>
      <c r="K73" s="245" t="s">
        <v>48</v>
      </c>
      <c r="L73" s="246"/>
      <c r="M73" s="26"/>
    </row>
    <row r="74" spans="1:13" s="3" customFormat="1" ht="53.25" thickBot="1" x14ac:dyDescent="0.3">
      <c r="A74" s="21" t="s">
        <v>0</v>
      </c>
      <c r="B74" s="169" t="s">
        <v>1</v>
      </c>
      <c r="C74" s="30" t="s">
        <v>219</v>
      </c>
      <c r="D74" s="170" t="s">
        <v>2</v>
      </c>
      <c r="E74" s="28" t="s">
        <v>3</v>
      </c>
      <c r="F74" s="46" t="s">
        <v>4</v>
      </c>
      <c r="G74" s="28" t="s">
        <v>3</v>
      </c>
      <c r="H74" s="47" t="s">
        <v>4</v>
      </c>
      <c r="I74" s="48" t="s">
        <v>3</v>
      </c>
      <c r="J74" s="49" t="s">
        <v>4</v>
      </c>
      <c r="K74" s="28" t="s">
        <v>3</v>
      </c>
      <c r="L74" s="29" t="s">
        <v>4</v>
      </c>
      <c r="M74" s="20" t="s">
        <v>49</v>
      </c>
    </row>
    <row r="75" spans="1:13" s="3" customFormat="1" ht="107.25" customHeight="1" x14ac:dyDescent="0.25">
      <c r="A75" s="160" t="s">
        <v>122</v>
      </c>
      <c r="B75" s="11" t="s">
        <v>30</v>
      </c>
      <c r="C75" s="168" t="s">
        <v>192</v>
      </c>
      <c r="D75" s="122">
        <f>21.44/1.1</f>
        <v>19.490909090909092</v>
      </c>
      <c r="E75" s="69">
        <f t="shared" ref="E75" si="32">D75*(1-F75)</f>
        <v>10.330181818181819</v>
      </c>
      <c r="F75" s="97">
        <v>0.47</v>
      </c>
      <c r="G75" s="69">
        <f t="shared" ref="G75" si="33">D75*(1-H75)</f>
        <v>9.745454545454546</v>
      </c>
      <c r="H75" s="97">
        <v>0.5</v>
      </c>
      <c r="I75" s="70"/>
      <c r="J75" s="95"/>
      <c r="K75" s="73"/>
      <c r="L75" s="71"/>
      <c r="M75" s="178"/>
    </row>
    <row r="76" spans="1:13" s="3" customFormat="1" ht="107.25" customHeight="1" x14ac:dyDescent="0.25">
      <c r="A76" s="160" t="s">
        <v>123</v>
      </c>
      <c r="B76" s="11" t="s">
        <v>31</v>
      </c>
      <c r="C76" s="168" t="s">
        <v>193</v>
      </c>
      <c r="D76" s="122">
        <v>14.45</v>
      </c>
      <c r="E76" s="69">
        <f>D76*(1-F76)</f>
        <v>8.8144999999999989</v>
      </c>
      <c r="F76" s="103">
        <v>0.39</v>
      </c>
      <c r="G76" s="69">
        <f t="shared" ref="G76:G80" si="34">D76*(1-H76)</f>
        <v>8.3810000000000002</v>
      </c>
      <c r="H76" s="103">
        <v>0.42</v>
      </c>
      <c r="I76" s="70"/>
      <c r="J76" s="95"/>
      <c r="K76" s="73"/>
      <c r="L76" s="71"/>
      <c r="M76" s="178"/>
    </row>
    <row r="77" spans="1:13" s="3" customFormat="1" ht="106.5" customHeight="1" x14ac:dyDescent="0.25">
      <c r="A77" s="160" t="s">
        <v>301</v>
      </c>
      <c r="B77" s="15" t="s">
        <v>302</v>
      </c>
      <c r="C77" s="168" t="s">
        <v>303</v>
      </c>
      <c r="D77" s="122">
        <v>13.43</v>
      </c>
      <c r="E77" s="98">
        <f t="shared" ref="E77" si="35">D77*(1-F77)</f>
        <v>7.5879499999999993</v>
      </c>
      <c r="F77" s="85">
        <v>0.435</v>
      </c>
      <c r="G77" s="98">
        <f t="shared" si="34"/>
        <v>7.3193499999999991</v>
      </c>
      <c r="H77" s="217">
        <v>0.45500000000000002</v>
      </c>
      <c r="I77" s="70"/>
      <c r="J77" s="95"/>
      <c r="K77" s="73"/>
      <c r="L77" s="71"/>
      <c r="M77" s="178"/>
    </row>
    <row r="78" spans="1:13" s="3" customFormat="1" ht="118.5" customHeight="1" x14ac:dyDescent="0.25">
      <c r="A78" s="160" t="s">
        <v>124</v>
      </c>
      <c r="B78" s="11" t="s">
        <v>32</v>
      </c>
      <c r="C78" s="168" t="s">
        <v>194</v>
      </c>
      <c r="D78" s="122">
        <v>16.68</v>
      </c>
      <c r="E78" s="69">
        <f>D78*(1-F78)</f>
        <v>11.008799999999999</v>
      </c>
      <c r="F78" s="131">
        <v>0.34</v>
      </c>
      <c r="G78" s="66">
        <f t="shared" si="34"/>
        <v>10.9254</v>
      </c>
      <c r="H78" s="85">
        <v>0.34499999999999997</v>
      </c>
      <c r="I78" s="73"/>
      <c r="J78" s="95"/>
      <c r="K78" s="73"/>
      <c r="L78" s="71"/>
      <c r="M78" s="213" t="s">
        <v>58</v>
      </c>
    </row>
    <row r="79" spans="1:13" s="3" customFormat="1" ht="103.5" customHeight="1" x14ac:dyDescent="0.25">
      <c r="A79" s="160" t="s">
        <v>255</v>
      </c>
      <c r="B79" s="11" t="s">
        <v>256</v>
      </c>
      <c r="C79" s="168" t="s">
        <v>257</v>
      </c>
      <c r="D79" s="122">
        <v>18.39</v>
      </c>
      <c r="E79" s="98">
        <f>D79*(1-F79)</f>
        <v>11.034000000000001</v>
      </c>
      <c r="F79" s="125">
        <v>0.4</v>
      </c>
      <c r="G79" s="98">
        <f t="shared" si="34"/>
        <v>10.666200000000002</v>
      </c>
      <c r="H79" s="133">
        <v>0.42</v>
      </c>
      <c r="I79" s="70"/>
      <c r="J79" s="95"/>
      <c r="K79" s="73"/>
      <c r="L79" s="71"/>
      <c r="M79" s="178"/>
    </row>
    <row r="80" spans="1:13" s="3" customFormat="1" ht="104.25" customHeight="1" x14ac:dyDescent="0.25">
      <c r="A80" s="160" t="s">
        <v>125</v>
      </c>
      <c r="B80" s="11" t="s">
        <v>76</v>
      </c>
      <c r="C80" s="168" t="s">
        <v>195</v>
      </c>
      <c r="D80" s="122">
        <v>13.95</v>
      </c>
      <c r="E80" s="69">
        <f>D80*(1-F80)</f>
        <v>7.9515000000000002</v>
      </c>
      <c r="F80" s="131">
        <v>0.43</v>
      </c>
      <c r="G80" s="66">
        <f t="shared" si="34"/>
        <v>7.3935000000000004</v>
      </c>
      <c r="H80" s="103">
        <v>0.47</v>
      </c>
      <c r="I80" s="66">
        <f>D80*(1-J80)</f>
        <v>6.9749999999999996</v>
      </c>
      <c r="J80" s="103">
        <v>0.5</v>
      </c>
      <c r="K80" s="73"/>
      <c r="L80" s="71"/>
      <c r="M80" s="188"/>
    </row>
    <row r="81" spans="1:13" s="3" customFormat="1" ht="104.25" customHeight="1" x14ac:dyDescent="0.25">
      <c r="A81" s="160" t="s">
        <v>227</v>
      </c>
      <c r="B81" s="11" t="s">
        <v>228</v>
      </c>
      <c r="C81" s="168" t="s">
        <v>229</v>
      </c>
      <c r="D81" s="122">
        <f>17.15/1.1</f>
        <v>15.590909090909088</v>
      </c>
      <c r="E81" s="69">
        <f>D81*(1-F81)</f>
        <v>8.4190909090909081</v>
      </c>
      <c r="F81" s="134">
        <v>0.46</v>
      </c>
      <c r="G81" s="87">
        <f>D81*(1-H81)</f>
        <v>7.9513636363636353</v>
      </c>
      <c r="H81" s="100">
        <v>0.49</v>
      </c>
      <c r="I81" s="70"/>
      <c r="J81" s="95"/>
      <c r="K81" s="73"/>
      <c r="L81" s="71"/>
      <c r="M81" s="189"/>
    </row>
    <row r="82" spans="1:13" s="3" customFormat="1" ht="104.25" customHeight="1" x14ac:dyDescent="0.5">
      <c r="A82" s="160" t="s">
        <v>126</v>
      </c>
      <c r="B82" s="11" t="s">
        <v>33</v>
      </c>
      <c r="C82" s="168" t="s">
        <v>196</v>
      </c>
      <c r="D82" s="122">
        <v>5.95</v>
      </c>
      <c r="E82" s="69">
        <f>D82*(1-F82)</f>
        <v>3.0940000000000003</v>
      </c>
      <c r="F82" s="134">
        <v>0.48</v>
      </c>
      <c r="G82" s="87">
        <f>D82*(1-H82)</f>
        <v>2.9155000000000002</v>
      </c>
      <c r="H82" s="88">
        <v>0.51</v>
      </c>
      <c r="I82" s="87">
        <f>D82*(1-J82)</f>
        <v>2.7369999999999997</v>
      </c>
      <c r="J82" s="100">
        <v>0.54</v>
      </c>
      <c r="K82" s="73"/>
      <c r="L82" s="135"/>
      <c r="M82" s="178"/>
    </row>
    <row r="83" spans="1:13" s="3" customFormat="1" ht="104.25" customHeight="1" x14ac:dyDescent="0.25">
      <c r="A83" s="160" t="s">
        <v>127</v>
      </c>
      <c r="B83" s="159" t="s">
        <v>262</v>
      </c>
      <c r="C83" s="168" t="s">
        <v>197</v>
      </c>
      <c r="D83" s="122">
        <v>16.77</v>
      </c>
      <c r="E83" s="69">
        <f t="shared" ref="E83" si="36">D83*(1-F83)</f>
        <v>8.2172999999999998</v>
      </c>
      <c r="F83" s="132">
        <v>0.51</v>
      </c>
      <c r="G83" s="70"/>
      <c r="H83" s="95"/>
      <c r="I83" s="70"/>
      <c r="J83" s="95"/>
      <c r="K83" s="73"/>
      <c r="L83" s="71"/>
      <c r="M83" s="178"/>
    </row>
    <row r="84" spans="1:13" s="3" customFormat="1" ht="104.25" customHeight="1" x14ac:dyDescent="0.5">
      <c r="A84" s="160" t="s">
        <v>128</v>
      </c>
      <c r="B84" s="12" t="s">
        <v>77</v>
      </c>
      <c r="C84" s="168" t="s">
        <v>198</v>
      </c>
      <c r="D84" s="122">
        <v>17.399999999999999</v>
      </c>
      <c r="E84" s="69">
        <f>D84*(1-F84)</f>
        <v>9.048</v>
      </c>
      <c r="F84" s="132">
        <v>0.48</v>
      </c>
      <c r="G84" s="87">
        <f t="shared" ref="G84:G88" si="37">D84*(1-H84)</f>
        <v>8.6999999999999993</v>
      </c>
      <c r="H84" s="88">
        <v>0.5</v>
      </c>
      <c r="I84" s="70"/>
      <c r="J84" s="95"/>
      <c r="K84" s="73"/>
      <c r="L84" s="135"/>
      <c r="M84" s="178"/>
    </row>
    <row r="85" spans="1:13" s="3" customFormat="1" ht="104.25" customHeight="1" x14ac:dyDescent="0.5">
      <c r="A85" s="160" t="s">
        <v>323</v>
      </c>
      <c r="B85" s="223" t="s">
        <v>55</v>
      </c>
      <c r="C85" s="168" t="s">
        <v>199</v>
      </c>
      <c r="D85" s="122">
        <v>4.32</v>
      </c>
      <c r="E85" s="138">
        <f>D85*(1-F85)</f>
        <v>2.7</v>
      </c>
      <c r="F85" s="97">
        <v>0.375</v>
      </c>
      <c r="G85" s="89">
        <f t="shared" si="37"/>
        <v>2.5920000000000001</v>
      </c>
      <c r="H85" s="100">
        <v>0.4</v>
      </c>
      <c r="I85" s="89">
        <f>D85*(1-J85)</f>
        <v>2.4407999999999999</v>
      </c>
      <c r="J85" s="97">
        <v>0.435</v>
      </c>
      <c r="K85" s="73"/>
      <c r="L85" s="135"/>
      <c r="M85" s="178"/>
    </row>
    <row r="86" spans="1:13" s="3" customFormat="1" ht="104.25" customHeight="1" x14ac:dyDescent="0.5">
      <c r="A86" s="160" t="s">
        <v>129</v>
      </c>
      <c r="B86" s="224" t="s">
        <v>56</v>
      </c>
      <c r="C86" s="168" t="s">
        <v>200</v>
      </c>
      <c r="D86" s="122">
        <v>9.14</v>
      </c>
      <c r="E86" s="138">
        <f t="shared" ref="E86" si="38">D86*(1-F86)</f>
        <v>4.8442000000000007</v>
      </c>
      <c r="F86" s="97">
        <v>0.47</v>
      </c>
      <c r="G86" s="136">
        <f t="shared" si="37"/>
        <v>4.57</v>
      </c>
      <c r="H86" s="88">
        <v>0.5</v>
      </c>
      <c r="I86" s="136">
        <v>4.1100000000000003</v>
      </c>
      <c r="J86" s="100">
        <v>0.55000000000000004</v>
      </c>
      <c r="K86" s="73"/>
      <c r="L86" s="135"/>
      <c r="M86" s="178"/>
    </row>
    <row r="87" spans="1:13" s="3" customFormat="1" ht="104.25" customHeight="1" x14ac:dyDescent="0.25">
      <c r="A87" s="160" t="s">
        <v>146</v>
      </c>
      <c r="B87" s="12" t="s">
        <v>45</v>
      </c>
      <c r="C87" s="168" t="s">
        <v>201</v>
      </c>
      <c r="D87" s="122">
        <v>104.05</v>
      </c>
      <c r="E87" s="136">
        <f>D87*(1-F87)</f>
        <v>49.943999999999996</v>
      </c>
      <c r="F87" s="134">
        <v>0.52</v>
      </c>
      <c r="G87" s="87">
        <f t="shared" si="37"/>
        <v>47.862999999999992</v>
      </c>
      <c r="H87" s="137">
        <v>0.54</v>
      </c>
      <c r="I87" s="70"/>
      <c r="J87" s="95"/>
      <c r="K87" s="73"/>
      <c r="L87" s="71"/>
      <c r="M87" s="178"/>
    </row>
    <row r="88" spans="1:13" s="3" customFormat="1" ht="104.25" customHeight="1" x14ac:dyDescent="0.25">
      <c r="A88" s="160" t="s">
        <v>130</v>
      </c>
      <c r="B88" s="12" t="s">
        <v>41</v>
      </c>
      <c r="C88" s="168" t="s">
        <v>202</v>
      </c>
      <c r="D88" s="122">
        <v>17.5</v>
      </c>
      <c r="E88" s="69">
        <f>D88*(1-F88)</f>
        <v>10.150000000000002</v>
      </c>
      <c r="F88" s="134">
        <v>0.42</v>
      </c>
      <c r="G88" s="87">
        <f t="shared" si="37"/>
        <v>9.625</v>
      </c>
      <c r="H88" s="100">
        <v>0.45</v>
      </c>
      <c r="I88" s="70"/>
      <c r="J88" s="95"/>
      <c r="K88" s="73"/>
      <c r="L88" s="71"/>
      <c r="M88" s="178"/>
    </row>
    <row r="89" spans="1:13" s="3" customFormat="1" ht="109.5" customHeight="1" x14ac:dyDescent="0.25">
      <c r="A89" s="160" t="s">
        <v>242</v>
      </c>
      <c r="B89" s="42" t="s">
        <v>243</v>
      </c>
      <c r="C89" s="168" t="s">
        <v>244</v>
      </c>
      <c r="D89" s="96">
        <v>7.27</v>
      </c>
      <c r="E89" s="250" t="s">
        <v>293</v>
      </c>
      <c r="F89" s="251"/>
      <c r="G89" s="250" t="s">
        <v>291</v>
      </c>
      <c r="H89" s="251"/>
      <c r="I89" s="250" t="s">
        <v>292</v>
      </c>
      <c r="J89" s="251"/>
      <c r="K89" s="58"/>
      <c r="L89" s="61"/>
      <c r="M89" s="207"/>
    </row>
    <row r="90" spans="1:13" s="3" customFormat="1" ht="105.75" customHeight="1" x14ac:dyDescent="0.25">
      <c r="A90" s="160" t="s">
        <v>131</v>
      </c>
      <c r="B90" s="166" t="s">
        <v>44</v>
      </c>
      <c r="C90" s="168" t="s">
        <v>203</v>
      </c>
      <c r="D90" s="122">
        <f>10.61/1.1</f>
        <v>9.6454545454545446</v>
      </c>
      <c r="E90" s="69">
        <f t="shared" ref="E90" si="39">D90*(1-F90)</f>
        <v>5.9801818181818174</v>
      </c>
      <c r="F90" s="134">
        <v>0.38</v>
      </c>
      <c r="G90" s="87">
        <f t="shared" ref="G90" si="40">D90*(1-H90)</f>
        <v>5.7872727272727262</v>
      </c>
      <c r="H90" s="100">
        <v>0.4</v>
      </c>
      <c r="I90" s="70"/>
      <c r="J90" s="95"/>
      <c r="K90" s="73"/>
      <c r="L90" s="71"/>
      <c r="M90" s="185"/>
    </row>
    <row r="91" spans="1:13" s="3" customFormat="1" ht="108.75" customHeight="1" thickBot="1" x14ac:dyDescent="1.05">
      <c r="A91" s="31"/>
      <c r="B91" s="31"/>
      <c r="C91" s="32"/>
      <c r="D91" s="112"/>
      <c r="E91" s="139"/>
      <c r="F91" s="140"/>
      <c r="G91" s="139"/>
      <c r="H91" s="140"/>
      <c r="I91" s="139"/>
      <c r="J91" s="140"/>
      <c r="K91" s="139"/>
      <c r="L91" s="139"/>
      <c r="M91" s="190"/>
    </row>
    <row r="92" spans="1:13" s="3" customFormat="1" ht="32.25" thickBot="1" x14ac:dyDescent="0.55000000000000004">
      <c r="A92" s="252"/>
      <c r="B92" s="252"/>
      <c r="C92" s="33"/>
      <c r="D92" s="51"/>
      <c r="E92" s="245" t="s">
        <v>50</v>
      </c>
      <c r="F92" s="246"/>
      <c r="G92" s="245" t="s">
        <v>46</v>
      </c>
      <c r="H92" s="246"/>
      <c r="I92" s="249" t="s">
        <v>47</v>
      </c>
      <c r="J92" s="246"/>
      <c r="K92" s="245" t="s">
        <v>48</v>
      </c>
      <c r="L92" s="246"/>
      <c r="M92" s="191"/>
    </row>
    <row r="93" spans="1:13" s="3" customFormat="1" ht="53.25" thickBot="1" x14ac:dyDescent="0.3">
      <c r="A93" s="22" t="s">
        <v>0</v>
      </c>
      <c r="B93" s="19" t="s">
        <v>1</v>
      </c>
      <c r="C93" s="30" t="s">
        <v>219</v>
      </c>
      <c r="D93" s="45" t="s">
        <v>2</v>
      </c>
      <c r="E93" s="28" t="s">
        <v>3</v>
      </c>
      <c r="F93" s="46" t="s">
        <v>4</v>
      </c>
      <c r="G93" s="28" t="s">
        <v>3</v>
      </c>
      <c r="H93" s="47" t="s">
        <v>4</v>
      </c>
      <c r="I93" s="48" t="s">
        <v>3</v>
      </c>
      <c r="J93" s="49" t="s">
        <v>4</v>
      </c>
      <c r="K93" s="28" t="s">
        <v>3</v>
      </c>
      <c r="L93" s="29" t="s">
        <v>4</v>
      </c>
      <c r="M93" s="20" t="s">
        <v>49</v>
      </c>
    </row>
    <row r="94" spans="1:13" s="3" customFormat="1" ht="109.5" customHeight="1" x14ac:dyDescent="0.25">
      <c r="A94" s="160" t="s">
        <v>132</v>
      </c>
      <c r="B94" s="11" t="s">
        <v>34</v>
      </c>
      <c r="C94" s="160" t="s">
        <v>204</v>
      </c>
      <c r="D94" s="62">
        <v>22.95</v>
      </c>
      <c r="E94" s="91">
        <f t="shared" ref="E94" si="41">D94*(1-F94)</f>
        <v>9.18</v>
      </c>
      <c r="F94" s="92">
        <v>0.6</v>
      </c>
      <c r="G94" s="73"/>
      <c r="H94" s="95"/>
      <c r="I94" s="73"/>
      <c r="J94" s="74"/>
      <c r="K94" s="70"/>
      <c r="L94" s="71"/>
      <c r="M94" s="178"/>
    </row>
    <row r="95" spans="1:13" s="3" customFormat="1" ht="105.75" customHeight="1" x14ac:dyDescent="0.25">
      <c r="A95" s="160" t="s">
        <v>133</v>
      </c>
      <c r="B95" s="11" t="s">
        <v>35</v>
      </c>
      <c r="C95" s="160" t="s">
        <v>205</v>
      </c>
      <c r="D95" s="62">
        <v>22.95</v>
      </c>
      <c r="E95" s="66">
        <f t="shared" ref="E95" si="42">D95*(1-F95)</f>
        <v>9.18</v>
      </c>
      <c r="F95" s="84">
        <v>0.6</v>
      </c>
      <c r="G95" s="73"/>
      <c r="H95" s="95"/>
      <c r="I95" s="73"/>
      <c r="J95" s="74"/>
      <c r="K95" s="70"/>
      <c r="L95" s="71"/>
      <c r="M95" s="178"/>
    </row>
    <row r="96" spans="1:13" s="3" customFormat="1" ht="105.75" customHeight="1" x14ac:dyDescent="0.25">
      <c r="A96" s="160" t="s">
        <v>258</v>
      </c>
      <c r="B96" s="11" t="s">
        <v>259</v>
      </c>
      <c r="C96" s="160" t="s">
        <v>260</v>
      </c>
      <c r="D96" s="142">
        <v>49.64</v>
      </c>
      <c r="E96" s="66">
        <f>D96*(1-F96)</f>
        <v>23.559144</v>
      </c>
      <c r="F96" s="145">
        <v>0.52539999999999998</v>
      </c>
      <c r="G96" s="73"/>
      <c r="H96" s="71"/>
      <c r="I96" s="143"/>
      <c r="J96" s="99"/>
      <c r="K96" s="144"/>
      <c r="L96" s="71"/>
      <c r="M96" s="178"/>
    </row>
    <row r="97" spans="1:13" s="3" customFormat="1" ht="107.25" customHeight="1" x14ac:dyDescent="0.25">
      <c r="A97" s="160" t="s">
        <v>134</v>
      </c>
      <c r="B97" s="11" t="s">
        <v>36</v>
      </c>
      <c r="C97" s="160" t="s">
        <v>206</v>
      </c>
      <c r="D97" s="62">
        <v>10.44</v>
      </c>
      <c r="E97" s="66">
        <f>D97*(1-F97)</f>
        <v>5.5331999999999999</v>
      </c>
      <c r="F97" s="68">
        <v>0.47</v>
      </c>
      <c r="G97" s="66">
        <f>D97*(1-H97)</f>
        <v>5.3243999999999998</v>
      </c>
      <c r="H97" s="68">
        <v>0.49</v>
      </c>
      <c r="I97" s="73"/>
      <c r="J97" s="95"/>
      <c r="K97" s="70"/>
      <c r="L97" s="71"/>
      <c r="M97" s="178"/>
    </row>
    <row r="98" spans="1:13" s="3" customFormat="1" ht="112.5" customHeight="1" x14ac:dyDescent="0.25">
      <c r="A98" s="160" t="s">
        <v>278</v>
      </c>
      <c r="B98" s="15" t="s">
        <v>279</v>
      </c>
      <c r="C98" s="160" t="s">
        <v>280</v>
      </c>
      <c r="D98" s="62">
        <v>10.15</v>
      </c>
      <c r="E98" s="175">
        <f>D98*(1-F98)</f>
        <v>5.5825000000000005</v>
      </c>
      <c r="F98" s="68">
        <v>0.45</v>
      </c>
      <c r="G98" s="175">
        <f>D98*(1-H98)</f>
        <v>5.2780000000000005</v>
      </c>
      <c r="H98" s="68">
        <v>0.48</v>
      </c>
      <c r="I98" s="73"/>
      <c r="J98" s="95"/>
      <c r="K98" s="70"/>
      <c r="L98" s="71"/>
      <c r="M98" s="178"/>
    </row>
    <row r="99" spans="1:13" s="3" customFormat="1" ht="105.75" customHeight="1" x14ac:dyDescent="0.25">
      <c r="A99" s="160" t="s">
        <v>275</v>
      </c>
      <c r="B99" s="216" t="s">
        <v>300</v>
      </c>
      <c r="C99" s="167" t="s">
        <v>276</v>
      </c>
      <c r="D99" s="96">
        <v>21.36</v>
      </c>
      <c r="E99" s="66">
        <f>D99*(1-F99)</f>
        <v>10.68</v>
      </c>
      <c r="F99" s="132">
        <v>0.5</v>
      </c>
      <c r="G99" s="70"/>
      <c r="H99" s="71"/>
      <c r="I99" s="73"/>
      <c r="J99" s="95"/>
      <c r="K99" s="70"/>
      <c r="L99" s="71"/>
      <c r="M99" s="178"/>
    </row>
    <row r="100" spans="1:13" s="3" customFormat="1" ht="108" customHeight="1" x14ac:dyDescent="0.25">
      <c r="A100" s="160" t="s">
        <v>617</v>
      </c>
      <c r="B100" s="223" t="s">
        <v>618</v>
      </c>
      <c r="C100" s="160" t="s">
        <v>619</v>
      </c>
      <c r="D100" s="62">
        <v>22.27</v>
      </c>
      <c r="E100" s="98">
        <f>D100*(1-F100)</f>
        <v>11.135</v>
      </c>
      <c r="F100" s="68">
        <v>0.5</v>
      </c>
      <c r="G100" s="73"/>
      <c r="H100" s="71"/>
      <c r="I100" s="73"/>
      <c r="J100" s="95"/>
      <c r="K100" s="70"/>
      <c r="L100" s="71"/>
      <c r="M100" s="178"/>
    </row>
    <row r="101" spans="1:13" s="3" customFormat="1" ht="111" customHeight="1" x14ac:dyDescent="0.25">
      <c r="A101" s="160" t="s">
        <v>135</v>
      </c>
      <c r="B101" s="15" t="s">
        <v>51</v>
      </c>
      <c r="C101" s="167" t="s">
        <v>207</v>
      </c>
      <c r="D101" s="62">
        <v>11.73</v>
      </c>
      <c r="E101" s="69">
        <f t="shared" ref="E101" si="43">D101*(1-F101)</f>
        <v>6.2169000000000008</v>
      </c>
      <c r="F101" s="97">
        <v>0.47</v>
      </c>
      <c r="G101" s="69">
        <f>D101*(1-H101)</f>
        <v>5.8650000000000002</v>
      </c>
      <c r="H101" s="68">
        <v>0.5</v>
      </c>
      <c r="I101" s="73"/>
      <c r="J101" s="110"/>
      <c r="K101" s="73"/>
      <c r="L101" s="71"/>
      <c r="M101" s="232"/>
    </row>
    <row r="102" spans="1:13" s="3" customFormat="1" ht="106.5" customHeight="1" x14ac:dyDescent="0.25">
      <c r="A102" s="201" t="s">
        <v>136</v>
      </c>
      <c r="B102" s="11" t="s">
        <v>64</v>
      </c>
      <c r="C102" s="201" t="s">
        <v>208</v>
      </c>
      <c r="D102" s="62">
        <v>11.73</v>
      </c>
      <c r="E102" s="91">
        <f t="shared" ref="E102:E103" si="44">D102*(1-F102)</f>
        <v>5.9823000000000004</v>
      </c>
      <c r="F102" s="92">
        <v>0.49</v>
      </c>
      <c r="G102" s="202">
        <f>D102*(1-H102)</f>
        <v>5.8650000000000002</v>
      </c>
      <c r="H102" s="203">
        <v>0.5</v>
      </c>
      <c r="I102" s="105">
        <f>D102*(1-J102)</f>
        <v>5.6303999999999998</v>
      </c>
      <c r="J102" s="227">
        <v>0.52</v>
      </c>
      <c r="K102" s="105">
        <f>D102*(1-L102)</f>
        <v>5.3957999999999995</v>
      </c>
      <c r="L102" s="227">
        <v>0.54</v>
      </c>
      <c r="M102" s="178"/>
    </row>
    <row r="103" spans="1:13" s="3" customFormat="1" ht="111.75" customHeight="1" x14ac:dyDescent="0.25">
      <c r="A103" s="201" t="s">
        <v>137</v>
      </c>
      <c r="B103" s="11" t="s">
        <v>43</v>
      </c>
      <c r="C103" s="201" t="s">
        <v>209</v>
      </c>
      <c r="D103" s="142">
        <v>5.09</v>
      </c>
      <c r="E103" s="91">
        <f t="shared" si="44"/>
        <v>2.7995000000000001</v>
      </c>
      <c r="F103" s="92">
        <v>0.45</v>
      </c>
      <c r="G103" s="91">
        <f>D103*(1-H103)</f>
        <v>2.6467999999999998</v>
      </c>
      <c r="H103" s="203">
        <v>0.48</v>
      </c>
      <c r="I103" s="73"/>
      <c r="J103" s="110"/>
      <c r="K103" s="73"/>
      <c r="L103" s="71"/>
      <c r="M103" s="187"/>
    </row>
    <row r="104" spans="1:13" s="3" customFormat="1" ht="108" customHeight="1" x14ac:dyDescent="0.25">
      <c r="A104" s="201" t="s">
        <v>138</v>
      </c>
      <c r="B104" s="11" t="s">
        <v>72</v>
      </c>
      <c r="C104" s="201" t="s">
        <v>210</v>
      </c>
      <c r="D104" s="142">
        <v>12.64</v>
      </c>
      <c r="E104" s="250" t="s">
        <v>304</v>
      </c>
      <c r="F104" s="251"/>
      <c r="G104" s="250" t="s">
        <v>305</v>
      </c>
      <c r="H104" s="251"/>
      <c r="I104" s="250" t="s">
        <v>306</v>
      </c>
      <c r="J104" s="251"/>
      <c r="K104" s="250" t="s">
        <v>307</v>
      </c>
      <c r="L104" s="251"/>
      <c r="M104" s="182"/>
    </row>
    <row r="105" spans="1:13" s="3" customFormat="1" ht="108" customHeight="1" x14ac:dyDescent="0.25">
      <c r="A105" s="160" t="s">
        <v>139</v>
      </c>
      <c r="B105" s="11" t="s">
        <v>37</v>
      </c>
      <c r="C105" s="160" t="s">
        <v>211</v>
      </c>
      <c r="D105" s="62">
        <v>11.73</v>
      </c>
      <c r="E105" s="63">
        <f t="shared" ref="E105" si="45">D105*(1-F105)</f>
        <v>6.0996000000000006</v>
      </c>
      <c r="F105" s="64">
        <v>0.48</v>
      </c>
      <c r="G105" s="63">
        <f t="shared" ref="G105" si="46">D105*(1-H105)</f>
        <v>5.8650000000000002</v>
      </c>
      <c r="H105" s="64">
        <v>0.5</v>
      </c>
      <c r="I105" s="63">
        <f>D105*(1-J105)</f>
        <v>5.6303999999999998</v>
      </c>
      <c r="J105" s="64">
        <v>0.52</v>
      </c>
      <c r="K105" s="58"/>
      <c r="L105" s="61"/>
      <c r="M105" s="6"/>
    </row>
    <row r="106" spans="1:13" s="3" customFormat="1" ht="108" customHeight="1" x14ac:dyDescent="0.25">
      <c r="A106" s="160" t="s">
        <v>140</v>
      </c>
      <c r="B106" s="11" t="s">
        <v>38</v>
      </c>
      <c r="C106" s="160" t="s">
        <v>212</v>
      </c>
      <c r="D106" s="62">
        <v>14.32</v>
      </c>
      <c r="E106" s="66">
        <f>D106*(1-F106)</f>
        <v>7.732800000000001</v>
      </c>
      <c r="F106" s="84">
        <v>0.46</v>
      </c>
      <c r="G106" s="66">
        <f>D106*(1-H106)</f>
        <v>7.4464000000000006</v>
      </c>
      <c r="H106" s="84">
        <v>0.48</v>
      </c>
      <c r="I106" s="66">
        <f>D106*(1-J106)</f>
        <v>7.16</v>
      </c>
      <c r="J106" s="84">
        <v>0.5</v>
      </c>
      <c r="K106" s="70">
        <f>I106</f>
        <v>7.16</v>
      </c>
      <c r="L106" s="71">
        <f>J106</f>
        <v>0.5</v>
      </c>
      <c r="M106" s="213"/>
    </row>
    <row r="107" spans="1:13" s="3" customFormat="1" ht="105.75" customHeight="1" thickBot="1" x14ac:dyDescent="0.3">
      <c r="A107" s="160" t="s">
        <v>311</v>
      </c>
      <c r="B107" s="223" t="s">
        <v>312</v>
      </c>
      <c r="C107" s="160" t="s">
        <v>313</v>
      </c>
      <c r="D107" s="62">
        <v>8.32</v>
      </c>
      <c r="E107" s="250" t="s">
        <v>314</v>
      </c>
      <c r="F107" s="251"/>
      <c r="G107" s="250" t="s">
        <v>315</v>
      </c>
      <c r="H107" s="251"/>
      <c r="I107" s="73"/>
      <c r="J107" s="74"/>
      <c r="K107" s="70"/>
      <c r="L107" s="71"/>
      <c r="M107" s="184"/>
    </row>
    <row r="108" spans="1:13" s="3" customFormat="1" ht="32.25" thickBot="1" x14ac:dyDescent="0.55000000000000004">
      <c r="A108" s="252"/>
      <c r="B108" s="252"/>
      <c r="C108" s="33"/>
      <c r="D108" s="51"/>
      <c r="E108" s="245" t="s">
        <v>50</v>
      </c>
      <c r="F108" s="246"/>
      <c r="G108" s="245" t="s">
        <v>46</v>
      </c>
      <c r="H108" s="246"/>
      <c r="I108" s="249" t="s">
        <v>47</v>
      </c>
      <c r="J108" s="246"/>
      <c r="K108" s="245" t="s">
        <v>48</v>
      </c>
      <c r="L108" s="246"/>
      <c r="M108" s="191"/>
    </row>
    <row r="109" spans="1:13" s="3" customFormat="1" ht="53.25" thickBot="1" x14ac:dyDescent="0.3">
      <c r="A109" s="22" t="s">
        <v>0</v>
      </c>
      <c r="B109" s="19" t="s">
        <v>1</v>
      </c>
      <c r="C109" s="30" t="s">
        <v>219</v>
      </c>
      <c r="D109" s="45" t="s">
        <v>2</v>
      </c>
      <c r="E109" s="28" t="s">
        <v>3</v>
      </c>
      <c r="F109" s="46" t="s">
        <v>4</v>
      </c>
      <c r="G109" s="28" t="s">
        <v>3</v>
      </c>
      <c r="H109" s="47" t="s">
        <v>4</v>
      </c>
      <c r="I109" s="48" t="s">
        <v>3</v>
      </c>
      <c r="J109" s="49" t="s">
        <v>4</v>
      </c>
      <c r="K109" s="28" t="s">
        <v>3</v>
      </c>
      <c r="L109" s="29" t="s">
        <v>4</v>
      </c>
      <c r="M109" s="20" t="s">
        <v>49</v>
      </c>
    </row>
    <row r="110" spans="1:13" s="3" customFormat="1" ht="105.75" customHeight="1" x14ac:dyDescent="0.25">
      <c r="A110" s="160" t="s">
        <v>297</v>
      </c>
      <c r="B110" s="10" t="s">
        <v>298</v>
      </c>
      <c r="C110" s="160" t="s">
        <v>299</v>
      </c>
      <c r="D110" s="111">
        <v>15</v>
      </c>
      <c r="E110" s="63">
        <f>D110*(1-F110)</f>
        <v>9.5250000000000004</v>
      </c>
      <c r="F110" s="123">
        <v>0.36499999999999999</v>
      </c>
      <c r="G110" s="58"/>
      <c r="H110" s="61"/>
      <c r="I110" s="58"/>
      <c r="J110" s="61"/>
      <c r="K110" s="58"/>
      <c r="L110" s="61"/>
      <c r="M110" s="187"/>
    </row>
    <row r="111" spans="1:13" s="3" customFormat="1" ht="104.25" customHeight="1" x14ac:dyDescent="0.25">
      <c r="A111" s="160" t="s">
        <v>251</v>
      </c>
      <c r="B111" s="10" t="s">
        <v>252</v>
      </c>
      <c r="C111" s="160" t="s">
        <v>253</v>
      </c>
      <c r="D111" s="111">
        <v>19</v>
      </c>
      <c r="E111" s="63">
        <f>D111*(1-F111)</f>
        <v>9.8800000000000008</v>
      </c>
      <c r="F111" s="127">
        <v>0.48</v>
      </c>
      <c r="G111" s="58"/>
      <c r="H111" s="61"/>
      <c r="I111" s="58"/>
      <c r="J111" s="61"/>
      <c r="K111" s="58"/>
      <c r="L111" s="61"/>
      <c r="M111" s="187"/>
    </row>
    <row r="112" spans="1:13" s="3" customFormat="1" ht="105.75" customHeight="1" x14ac:dyDescent="0.25">
      <c r="A112" s="160" t="s">
        <v>141</v>
      </c>
      <c r="B112" s="11" t="s">
        <v>53</v>
      </c>
      <c r="C112" s="160" t="s">
        <v>213</v>
      </c>
      <c r="D112" s="62">
        <v>19.670000000000002</v>
      </c>
      <c r="E112" s="87">
        <f t="shared" ref="E112" si="47">D112*(1-F112)</f>
        <v>11.802000000000001</v>
      </c>
      <c r="F112" s="84">
        <v>0.4</v>
      </c>
      <c r="G112" s="89">
        <f>D112*(1-H112)</f>
        <v>11.408600000000002</v>
      </c>
      <c r="H112" s="100">
        <v>0.42</v>
      </c>
      <c r="I112" s="89">
        <f>D112*(1-J112)</f>
        <v>10.818500000000002</v>
      </c>
      <c r="J112" s="88">
        <v>0.45</v>
      </c>
      <c r="K112" s="70"/>
      <c r="L112" s="71"/>
      <c r="M112" s="178"/>
    </row>
    <row r="113" spans="1:13" s="3" customFormat="1" ht="107.25" customHeight="1" x14ac:dyDescent="0.25">
      <c r="A113" s="160" t="s">
        <v>263</v>
      </c>
      <c r="B113" s="42" t="s">
        <v>264</v>
      </c>
      <c r="C113" s="160" t="s">
        <v>265</v>
      </c>
      <c r="D113" s="62">
        <v>11.64</v>
      </c>
      <c r="E113" s="98">
        <f>D113*(1-F113)</f>
        <v>6.5696160000000008</v>
      </c>
      <c r="F113" s="75">
        <v>0.43559999999999999</v>
      </c>
      <c r="G113" s="98">
        <f>D113*(1-H113)</f>
        <v>6.0528000000000004</v>
      </c>
      <c r="H113" s="100">
        <v>0.48</v>
      </c>
      <c r="I113" s="98">
        <f>D113*(1-J113)</f>
        <v>5.82</v>
      </c>
      <c r="J113" s="100">
        <v>0.5</v>
      </c>
      <c r="K113" s="70"/>
      <c r="L113" s="71"/>
      <c r="M113" s="188"/>
    </row>
    <row r="114" spans="1:13" s="3" customFormat="1" ht="99.75" customHeight="1" x14ac:dyDescent="0.25">
      <c r="A114" s="160" t="s">
        <v>142</v>
      </c>
      <c r="B114" s="11" t="s">
        <v>224</v>
      </c>
      <c r="C114" s="160" t="s">
        <v>215</v>
      </c>
      <c r="D114" s="62">
        <v>23</v>
      </c>
      <c r="E114" s="66">
        <f t="shared" ref="E114" si="48">D114*(1-F114)</f>
        <v>12.420000000000002</v>
      </c>
      <c r="F114" s="68">
        <v>0.46</v>
      </c>
      <c r="G114" s="70" t="s">
        <v>57</v>
      </c>
      <c r="H114" s="74" t="e">
        <f>#REF!</f>
        <v>#REF!</v>
      </c>
      <c r="I114" s="73" t="str">
        <f t="shared" ref="I114" si="49">G114</f>
        <v>g</v>
      </c>
      <c r="J114" s="95" t="e">
        <f t="shared" ref="J114" si="50">H114</f>
        <v>#REF!</v>
      </c>
      <c r="K114" s="70" t="str">
        <f t="shared" ref="K114" si="51">I114</f>
        <v>g</v>
      </c>
      <c r="L114" s="71" t="e">
        <f t="shared" ref="L114" si="52">J114</f>
        <v>#REF!</v>
      </c>
      <c r="M114" s="178"/>
    </row>
    <row r="115" spans="1:13" s="3" customFormat="1" ht="105.75" customHeight="1" x14ac:dyDescent="0.25">
      <c r="A115" s="160" t="s">
        <v>266</v>
      </c>
      <c r="B115" s="42" t="s">
        <v>267</v>
      </c>
      <c r="C115" s="160" t="s">
        <v>268</v>
      </c>
      <c r="D115" s="62">
        <v>20</v>
      </c>
      <c r="E115" s="98">
        <f>D115*(1-F115)</f>
        <v>12.8</v>
      </c>
      <c r="F115" s="133">
        <v>0.36</v>
      </c>
      <c r="G115" s="93"/>
      <c r="H115" s="118"/>
      <c r="I115" s="73"/>
      <c r="J115" s="95"/>
      <c r="K115" s="70"/>
      <c r="L115" s="71"/>
      <c r="M115" s="172"/>
    </row>
    <row r="116" spans="1:13" s="3" customFormat="1" ht="104.25" customHeight="1" x14ac:dyDescent="0.25">
      <c r="A116" s="160" t="s">
        <v>143</v>
      </c>
      <c r="B116" s="11" t="s">
        <v>71</v>
      </c>
      <c r="C116" s="160" t="s">
        <v>216</v>
      </c>
      <c r="D116" s="62">
        <v>22.95</v>
      </c>
      <c r="E116" s="87">
        <f>D116*(1-F116)</f>
        <v>13.540500000000002</v>
      </c>
      <c r="F116" s="84">
        <v>0.41</v>
      </c>
      <c r="G116" s="115">
        <f>D116*(1-H116)</f>
        <v>13.081500000000002</v>
      </c>
      <c r="H116" s="173">
        <v>0.43</v>
      </c>
      <c r="I116" s="73"/>
      <c r="J116" s="95"/>
      <c r="K116" s="70"/>
      <c r="L116" s="71"/>
      <c r="M116" s="178"/>
    </row>
    <row r="117" spans="1:13" s="3" customFormat="1" ht="104.25" customHeight="1" x14ac:dyDescent="0.25">
      <c r="A117" s="160" t="s">
        <v>144</v>
      </c>
      <c r="B117" s="11" t="s">
        <v>39</v>
      </c>
      <c r="C117" s="160" t="s">
        <v>217</v>
      </c>
      <c r="D117" s="62">
        <v>9.9090909090909083</v>
      </c>
      <c r="E117" s="87">
        <f t="shared" ref="E117" si="53">D117*(1-F117)</f>
        <v>5.5490909090909089</v>
      </c>
      <c r="F117" s="84">
        <v>0.44</v>
      </c>
      <c r="G117" s="93"/>
      <c r="H117" s="118"/>
      <c r="I117" s="73">
        <f t="shared" ref="I117:K117" si="54">G117</f>
        <v>0</v>
      </c>
      <c r="J117" s="95">
        <f t="shared" si="54"/>
        <v>0</v>
      </c>
      <c r="K117" s="70">
        <f t="shared" si="54"/>
        <v>0</v>
      </c>
      <c r="L117" s="71">
        <f>J117</f>
        <v>0</v>
      </c>
      <c r="M117" s="6"/>
    </row>
    <row r="118" spans="1:13" s="3" customFormat="1" ht="104.25" customHeight="1" x14ac:dyDescent="0.25">
      <c r="A118" s="160" t="s">
        <v>145</v>
      </c>
      <c r="B118" s="11" t="s">
        <v>40</v>
      </c>
      <c r="C118" s="160" t="s">
        <v>218</v>
      </c>
      <c r="D118" s="62">
        <v>11.14</v>
      </c>
      <c r="E118" s="66">
        <f>D118*(1-F118)</f>
        <v>5.7928000000000006</v>
      </c>
      <c r="F118" s="84">
        <v>0.48</v>
      </c>
      <c r="G118" s="87">
        <f>D118*(1-H118)</f>
        <v>5.57</v>
      </c>
      <c r="H118" s="88">
        <v>0.5</v>
      </c>
      <c r="I118" s="89">
        <f>D118*(1-J118)</f>
        <v>5.4586000000000006</v>
      </c>
      <c r="J118" s="100">
        <v>0.51</v>
      </c>
      <c r="K118" s="70"/>
      <c r="L118" s="71"/>
      <c r="M118" s="178"/>
    </row>
    <row r="119" spans="1:13" s="3" customFormat="1" ht="154.5" customHeight="1" thickBot="1" x14ac:dyDescent="1.05">
      <c r="A119" s="36"/>
      <c r="B119" s="37"/>
      <c r="C119" s="34"/>
      <c r="D119" s="147"/>
      <c r="E119" s="148"/>
      <c r="F119" s="149"/>
      <c r="G119" s="150"/>
      <c r="H119" s="151"/>
      <c r="I119" s="150"/>
      <c r="J119" s="151"/>
      <c r="K119" s="152"/>
      <c r="L119" s="153"/>
      <c r="M119" s="192"/>
    </row>
    <row r="120" spans="1:13" s="3" customFormat="1" ht="57.75" thickBot="1" x14ac:dyDescent="0.4">
      <c r="A120" s="39" t="s">
        <v>0</v>
      </c>
      <c r="B120" s="40" t="s">
        <v>1</v>
      </c>
      <c r="C120" s="40" t="s">
        <v>2</v>
      </c>
      <c r="D120" s="41" t="s">
        <v>3</v>
      </c>
      <c r="E120" s="154" t="s">
        <v>4</v>
      </c>
      <c r="F120" s="41" t="s">
        <v>49</v>
      </c>
      <c r="G120" s="151"/>
      <c r="H120" s="150"/>
      <c r="I120" s="151"/>
      <c r="J120" s="152"/>
      <c r="K120" s="153"/>
      <c r="L120" s="38"/>
      <c r="M120" s="5"/>
    </row>
    <row r="121" spans="1:13" s="3" customFormat="1" ht="104.25" customHeight="1" thickBot="1" x14ac:dyDescent="0.4">
      <c r="A121" s="196" t="s">
        <v>317</v>
      </c>
      <c r="B121" s="44" t="s">
        <v>327</v>
      </c>
      <c r="C121" s="194">
        <v>5.75</v>
      </c>
      <c r="D121" s="195">
        <v>3.8525</v>
      </c>
      <c r="E121" s="197">
        <v>0.33</v>
      </c>
      <c r="F121" s="41"/>
      <c r="G121" s="151"/>
      <c r="H121" s="150"/>
      <c r="I121" s="151"/>
      <c r="J121" s="152"/>
      <c r="K121" s="153"/>
      <c r="L121" s="38"/>
      <c r="M121" s="5"/>
    </row>
    <row r="122" spans="1:13" s="3" customFormat="1" ht="104.25" customHeight="1" thickBot="1" x14ac:dyDescent="0.4">
      <c r="A122" s="196" t="s">
        <v>318</v>
      </c>
      <c r="B122" s="44" t="s">
        <v>328</v>
      </c>
      <c r="C122" s="194">
        <v>8.7799999999999994</v>
      </c>
      <c r="D122" s="195">
        <v>5.8826000000000001</v>
      </c>
      <c r="E122" s="197">
        <v>0.33</v>
      </c>
      <c r="F122" s="41"/>
      <c r="G122" s="151"/>
      <c r="H122" s="150"/>
      <c r="I122" s="151"/>
      <c r="J122" s="152"/>
      <c r="K122" s="153"/>
      <c r="L122" s="38"/>
      <c r="M122" s="5"/>
    </row>
    <row r="123" spans="1:13" s="3" customFormat="1" ht="104.25" customHeight="1" thickBot="1" x14ac:dyDescent="0.4">
      <c r="A123" s="196" t="s">
        <v>294</v>
      </c>
      <c r="B123" s="44" t="s">
        <v>329</v>
      </c>
      <c r="C123" s="194">
        <v>6.68</v>
      </c>
      <c r="D123" s="195">
        <v>4.4499999999999993</v>
      </c>
      <c r="E123" s="197">
        <v>0.33383233532934131</v>
      </c>
      <c r="F123" s="154"/>
      <c r="G123" s="151"/>
      <c r="H123" s="150"/>
      <c r="I123"/>
      <c r="J123" s="152"/>
      <c r="K123" s="153"/>
      <c r="L123" s="38"/>
      <c r="M123" s="5"/>
    </row>
    <row r="124" spans="1:13" s="3" customFormat="1" ht="104.25" customHeight="1" thickBot="1" x14ac:dyDescent="0.4">
      <c r="A124" s="196" t="s">
        <v>295</v>
      </c>
      <c r="B124" s="199" t="s">
        <v>330</v>
      </c>
      <c r="C124" s="194">
        <v>10.18</v>
      </c>
      <c r="D124" s="195">
        <v>6.85</v>
      </c>
      <c r="E124" s="197">
        <v>0.32711198428290766</v>
      </c>
      <c r="F124" s="154"/>
      <c r="G124" s="151"/>
      <c r="H124" s="150"/>
      <c r="I124" s="151"/>
      <c r="J124" s="152"/>
      <c r="K124" s="153"/>
      <c r="L124" s="38"/>
      <c r="M124" s="5"/>
    </row>
    <row r="125" spans="1:13" s="3" customFormat="1" ht="57.75" thickBot="1" x14ac:dyDescent="0.4">
      <c r="A125" s="40" t="s">
        <v>0</v>
      </c>
      <c r="B125" s="40" t="s">
        <v>1</v>
      </c>
      <c r="C125" s="40" t="s">
        <v>2</v>
      </c>
      <c r="D125" s="41" t="s">
        <v>3</v>
      </c>
      <c r="E125" s="154" t="s">
        <v>4</v>
      </c>
      <c r="F125" s="41" t="s">
        <v>49</v>
      </c>
      <c r="G125" s="151"/>
      <c r="H125" s="150"/>
      <c r="I125" s="151"/>
      <c r="J125" s="152"/>
      <c r="K125" s="153"/>
      <c r="L125" s="38"/>
      <c r="M125" s="5"/>
    </row>
    <row r="126" spans="1:13" s="3" customFormat="1" ht="104.25" customHeight="1" thickBot="1" x14ac:dyDescent="0.4">
      <c r="A126" s="196" t="s">
        <v>321</v>
      </c>
      <c r="B126" s="198" t="s">
        <v>331</v>
      </c>
      <c r="C126" s="194">
        <v>12.21</v>
      </c>
      <c r="D126" s="195">
        <v>6.21</v>
      </c>
      <c r="E126" s="197">
        <v>0.49140049140049147</v>
      </c>
      <c r="F126" s="154"/>
      <c r="G126" s="151"/>
      <c r="H126" s="150"/>
      <c r="I126" s="151"/>
      <c r="J126" s="152"/>
      <c r="K126" s="153"/>
      <c r="L126" s="38"/>
      <c r="M126" s="5"/>
    </row>
    <row r="127" spans="1:13" s="3" customFormat="1" ht="104.25" customHeight="1" thickBot="1" x14ac:dyDescent="0.4">
      <c r="A127" s="196" t="s">
        <v>260</v>
      </c>
      <c r="B127" s="198" t="s">
        <v>259</v>
      </c>
      <c r="C127" s="234">
        <v>49.64</v>
      </c>
      <c r="D127" s="235">
        <v>24.83</v>
      </c>
      <c r="E127" s="197">
        <v>0.49979854955680902</v>
      </c>
      <c r="F127" s="154"/>
      <c r="G127" s="151"/>
      <c r="H127" s="150"/>
      <c r="I127" s="151"/>
      <c r="J127" s="152"/>
      <c r="K127" s="153"/>
      <c r="L127" s="38"/>
      <c r="M127" s="5"/>
    </row>
    <row r="128" spans="1:13" s="3" customFormat="1" ht="104.25" customHeight="1" thickBot="1" x14ac:dyDescent="0.4">
      <c r="A128" s="196" t="s">
        <v>332</v>
      </c>
      <c r="B128" s="236" t="s">
        <v>334</v>
      </c>
      <c r="C128" s="234">
        <v>14.73</v>
      </c>
      <c r="D128" s="235">
        <v>7.5</v>
      </c>
      <c r="E128" s="197">
        <v>0.49083503054989819</v>
      </c>
      <c r="F128" s="230"/>
      <c r="G128" s="151"/>
      <c r="H128" s="150"/>
      <c r="I128" s="151"/>
      <c r="J128" s="152"/>
      <c r="K128" s="153"/>
      <c r="L128" s="38"/>
      <c r="M128" s="5"/>
    </row>
    <row r="129" spans="1:13" s="3" customFormat="1" ht="104.25" customHeight="1" thickBot="1" x14ac:dyDescent="0.4">
      <c r="A129" s="196" t="s">
        <v>333</v>
      </c>
      <c r="B129" s="198" t="s">
        <v>335</v>
      </c>
      <c r="C129" s="234">
        <v>9.36</v>
      </c>
      <c r="D129" s="235">
        <v>4.79</v>
      </c>
      <c r="E129" s="197">
        <v>0.48824786324786318</v>
      </c>
      <c r="F129" s="154"/>
      <c r="G129" s="151"/>
      <c r="H129" s="150"/>
      <c r="I129" s="151"/>
      <c r="J129" s="152"/>
      <c r="K129" s="153"/>
      <c r="L129" s="38"/>
      <c r="M129" s="5"/>
    </row>
    <row r="130" spans="1:13" s="3" customFormat="1" ht="104.25" customHeight="1" thickBot="1" x14ac:dyDescent="0.4">
      <c r="A130" s="229" t="s">
        <v>336</v>
      </c>
      <c r="B130" s="198" t="s">
        <v>348</v>
      </c>
      <c r="C130" s="234">
        <v>6.68</v>
      </c>
      <c r="D130" s="235">
        <v>4.03</v>
      </c>
      <c r="E130" s="197">
        <v>0.3967065868263473</v>
      </c>
      <c r="F130" s="154"/>
      <c r="G130" s="151"/>
      <c r="H130" s="150"/>
      <c r="I130" s="151"/>
      <c r="J130" s="152"/>
      <c r="K130" s="153"/>
      <c r="L130" s="38"/>
      <c r="M130" s="5"/>
    </row>
    <row r="131" spans="1:13" s="3" customFormat="1" ht="104.25" customHeight="1" thickBot="1" x14ac:dyDescent="0.4">
      <c r="A131" s="229" t="s">
        <v>337</v>
      </c>
      <c r="B131" s="198" t="s">
        <v>349</v>
      </c>
      <c r="C131" s="234">
        <v>9.91</v>
      </c>
      <c r="D131" s="235">
        <v>6.14</v>
      </c>
      <c r="E131" s="197">
        <v>0.38042381432896066</v>
      </c>
      <c r="F131" s="154"/>
      <c r="G131" s="151"/>
      <c r="H131" s="150"/>
      <c r="I131" s="151"/>
      <c r="J131" s="152"/>
      <c r="K131" s="153"/>
      <c r="L131" s="38"/>
      <c r="M131" s="5"/>
    </row>
    <row r="132" spans="1:13" s="3" customFormat="1" ht="104.25" customHeight="1" thickBot="1" x14ac:dyDescent="0.4">
      <c r="A132" s="229" t="s">
        <v>338</v>
      </c>
      <c r="B132" s="198" t="s">
        <v>350</v>
      </c>
      <c r="C132" s="234">
        <v>8.5500000000000007</v>
      </c>
      <c r="D132" s="235">
        <v>4.3600000000000003</v>
      </c>
      <c r="E132" s="197">
        <v>0.49005847953216375</v>
      </c>
      <c r="F132" s="154"/>
      <c r="G132" s="151"/>
      <c r="H132" s="150"/>
      <c r="I132" s="151"/>
      <c r="J132" s="152"/>
      <c r="K132" s="153"/>
      <c r="L132" s="38"/>
      <c r="M132" s="5"/>
    </row>
    <row r="133" spans="1:13" s="3" customFormat="1" ht="104.25" customHeight="1" thickBot="1" x14ac:dyDescent="0.4">
      <c r="A133" s="229" t="s">
        <v>339</v>
      </c>
      <c r="B133" s="198" t="s">
        <v>351</v>
      </c>
      <c r="C133" s="234">
        <v>8.5500000000000007</v>
      </c>
      <c r="D133" s="235">
        <v>4.3099999999999996</v>
      </c>
      <c r="E133" s="197">
        <v>0.49590643274853807</v>
      </c>
      <c r="F133" s="154"/>
      <c r="G133" s="151"/>
      <c r="H133" s="150"/>
      <c r="I133" s="151"/>
      <c r="J133" s="152"/>
      <c r="K133" s="153"/>
      <c r="L133" s="38"/>
      <c r="M133" s="5"/>
    </row>
    <row r="134" spans="1:13" s="3" customFormat="1" ht="104.25" customHeight="1" thickBot="1" x14ac:dyDescent="0.4">
      <c r="A134" s="229" t="s">
        <v>340</v>
      </c>
      <c r="B134" s="198" t="s">
        <v>352</v>
      </c>
      <c r="C134" s="234">
        <v>8.5500000000000007</v>
      </c>
      <c r="D134" s="235">
        <v>4.3099999999999996</v>
      </c>
      <c r="E134" s="197">
        <v>0.49590643274853807</v>
      </c>
      <c r="F134" s="154"/>
      <c r="G134" s="151"/>
      <c r="H134" s="150"/>
      <c r="I134" s="151"/>
      <c r="J134" s="152"/>
      <c r="K134" s="153"/>
      <c r="L134" s="38"/>
      <c r="M134" s="5"/>
    </row>
    <row r="135" spans="1:13" s="3" customFormat="1" ht="104.25" customHeight="1" thickBot="1" x14ac:dyDescent="0.4">
      <c r="A135" s="229" t="s">
        <v>341</v>
      </c>
      <c r="B135" s="198" t="s">
        <v>353</v>
      </c>
      <c r="C135" s="234">
        <v>2.13</v>
      </c>
      <c r="D135" s="235">
        <v>0.91</v>
      </c>
      <c r="E135" s="197">
        <v>0.57276995305164313</v>
      </c>
      <c r="F135" s="154"/>
      <c r="G135" s="151"/>
      <c r="H135" s="150"/>
      <c r="I135"/>
      <c r="J135" s="152"/>
      <c r="K135" s="153"/>
      <c r="L135" s="38"/>
      <c r="M135" s="5"/>
    </row>
    <row r="136" spans="1:13" s="3" customFormat="1" ht="104.25" customHeight="1" thickBot="1" x14ac:dyDescent="0.4">
      <c r="A136" s="229" t="s">
        <v>342</v>
      </c>
      <c r="B136" s="198" t="s">
        <v>354</v>
      </c>
      <c r="C136" s="234">
        <v>11.35</v>
      </c>
      <c r="D136" s="235">
        <v>7.15</v>
      </c>
      <c r="E136" s="197">
        <v>0.37004405286343611</v>
      </c>
      <c r="F136" s="154"/>
      <c r="G136" s="151"/>
      <c r="H136" s="150"/>
      <c r="I136" s="151"/>
      <c r="J136" s="152"/>
      <c r="K136" s="153"/>
      <c r="L136" s="38"/>
      <c r="M136" s="5"/>
    </row>
    <row r="137" spans="1:13" s="3" customFormat="1" ht="104.25" customHeight="1" thickBot="1" x14ac:dyDescent="0.4">
      <c r="A137" s="229" t="s">
        <v>343</v>
      </c>
      <c r="B137" s="198" t="s">
        <v>355</v>
      </c>
      <c r="C137" s="234">
        <v>11.35</v>
      </c>
      <c r="D137" s="235">
        <v>7.1</v>
      </c>
      <c r="E137" s="197">
        <v>0.37444933920704848</v>
      </c>
      <c r="F137" s="154"/>
      <c r="G137" s="151"/>
      <c r="H137" s="150"/>
      <c r="I137" s="151"/>
      <c r="J137" s="152"/>
      <c r="K137" s="153"/>
      <c r="L137" s="38"/>
      <c r="M137" s="5"/>
    </row>
    <row r="138" spans="1:13" s="3" customFormat="1" ht="104.25" customHeight="1" thickBot="1" x14ac:dyDescent="0.4">
      <c r="A138" s="229" t="s">
        <v>344</v>
      </c>
      <c r="B138" s="199" t="s">
        <v>356</v>
      </c>
      <c r="C138" s="234">
        <v>22.64</v>
      </c>
      <c r="D138" s="235">
        <v>13.8</v>
      </c>
      <c r="E138" s="197">
        <v>0.39045936395759717</v>
      </c>
      <c r="F138" s="154"/>
      <c r="G138" s="151"/>
      <c r="H138" s="150"/>
      <c r="I138" s="151"/>
      <c r="J138" s="152"/>
      <c r="K138"/>
      <c r="L138" s="38"/>
      <c r="M138" s="5"/>
    </row>
    <row r="139" spans="1:13" s="3" customFormat="1" ht="104.25" customHeight="1" thickBot="1" x14ac:dyDescent="0.4">
      <c r="A139" s="229" t="s">
        <v>345</v>
      </c>
      <c r="B139" s="198" t="s">
        <v>357</v>
      </c>
      <c r="C139" s="234">
        <v>13.85</v>
      </c>
      <c r="D139" s="235">
        <v>6.97</v>
      </c>
      <c r="E139" s="197">
        <v>0.49675090252707577</v>
      </c>
      <c r="F139" s="154"/>
      <c r="G139" s="151"/>
      <c r="H139" s="150"/>
      <c r="I139" s="151"/>
      <c r="J139" s="152"/>
      <c r="K139" s="153"/>
      <c r="L139" s="38"/>
      <c r="M139" s="5"/>
    </row>
    <row r="140" spans="1:13" s="3" customFormat="1" ht="104.25" customHeight="1" thickBot="1" x14ac:dyDescent="0.4">
      <c r="A140" s="229" t="s">
        <v>346</v>
      </c>
      <c r="B140" s="198" t="s">
        <v>358</v>
      </c>
      <c r="C140" s="234">
        <v>4.84</v>
      </c>
      <c r="D140" s="235">
        <v>2.36</v>
      </c>
      <c r="E140" s="197">
        <v>0.5123966942148761</v>
      </c>
      <c r="F140" s="154"/>
      <c r="G140" s="151"/>
      <c r="H140" s="150"/>
      <c r="I140" s="151"/>
      <c r="J140" s="152"/>
      <c r="K140" s="153"/>
      <c r="L140" s="38"/>
      <c r="M140" s="5"/>
    </row>
    <row r="141" spans="1:13" s="3" customFormat="1" ht="57.75" thickBot="1" x14ac:dyDescent="0.4">
      <c r="A141" s="40" t="s">
        <v>0</v>
      </c>
      <c r="B141" s="40" t="s">
        <v>1</v>
      </c>
      <c r="C141" s="40" t="s">
        <v>2</v>
      </c>
      <c r="D141" s="41" t="s">
        <v>3</v>
      </c>
      <c r="E141" s="154" t="s">
        <v>4</v>
      </c>
      <c r="F141" s="41" t="s">
        <v>49</v>
      </c>
      <c r="G141" s="151"/>
      <c r="H141" s="150"/>
      <c r="I141" s="151"/>
      <c r="J141" s="152"/>
      <c r="K141" s="153"/>
      <c r="L141" s="38"/>
      <c r="M141" s="5"/>
    </row>
    <row r="142" spans="1:13" s="3" customFormat="1" ht="104.25" customHeight="1" thickBot="1" x14ac:dyDescent="0.4">
      <c r="A142" s="229" t="s">
        <v>347</v>
      </c>
      <c r="B142" s="198" t="s">
        <v>359</v>
      </c>
      <c r="C142" s="234">
        <v>9.73</v>
      </c>
      <c r="D142" s="235">
        <v>3.95</v>
      </c>
      <c r="E142" s="197">
        <v>0.59403905447070915</v>
      </c>
      <c r="F142" s="154"/>
      <c r="G142" s="151"/>
      <c r="H142" s="150"/>
      <c r="I142" s="151"/>
      <c r="J142" s="152"/>
      <c r="K142" s="153"/>
      <c r="L142" s="38"/>
      <c r="M142" s="5"/>
    </row>
    <row r="143" spans="1:13" s="3" customFormat="1" ht="104.25" customHeight="1" thickBot="1" x14ac:dyDescent="0.4">
      <c r="A143" s="196" t="s">
        <v>360</v>
      </c>
      <c r="B143" s="198" t="s">
        <v>375</v>
      </c>
      <c r="C143" s="234">
        <v>11.36</v>
      </c>
      <c r="D143" s="235">
        <v>4.4800000000000004</v>
      </c>
      <c r="E143" s="197">
        <v>0.60563380281690138</v>
      </c>
      <c r="F143" s="154"/>
      <c r="G143" s="151"/>
      <c r="H143" s="150"/>
      <c r="I143" s="151"/>
      <c r="J143" s="152"/>
      <c r="K143" s="153"/>
      <c r="L143" s="38"/>
      <c r="M143" s="5"/>
    </row>
    <row r="144" spans="1:13" s="3" customFormat="1" ht="104.25" customHeight="1" thickBot="1" x14ac:dyDescent="0.4">
      <c r="A144" s="196" t="s">
        <v>361</v>
      </c>
      <c r="B144" s="198" t="s">
        <v>376</v>
      </c>
      <c r="C144" s="234">
        <v>12.64</v>
      </c>
      <c r="D144" s="235">
        <v>6.85</v>
      </c>
      <c r="E144" s="197">
        <v>0.45806962025316456</v>
      </c>
      <c r="F144" s="154"/>
      <c r="G144" s="151"/>
      <c r="H144" s="150"/>
      <c r="I144" s="151"/>
      <c r="J144" s="152"/>
      <c r="K144" s="153"/>
      <c r="L144" s="38"/>
      <c r="M144" s="5"/>
    </row>
    <row r="145" spans="1:13" s="3" customFormat="1" ht="104.25" customHeight="1" thickBot="1" x14ac:dyDescent="0.4">
      <c r="A145" s="196" t="s">
        <v>362</v>
      </c>
      <c r="B145" s="198" t="s">
        <v>377</v>
      </c>
      <c r="C145" s="234">
        <v>14.36</v>
      </c>
      <c r="D145" s="235">
        <v>9.82</v>
      </c>
      <c r="E145" s="197">
        <v>0.31615598885793872</v>
      </c>
      <c r="F145" s="154"/>
      <c r="G145" s="151"/>
      <c r="H145" s="150"/>
      <c r="I145" s="151"/>
      <c r="J145" s="152"/>
      <c r="K145" s="153"/>
      <c r="L145" s="38"/>
      <c r="M145" s="5"/>
    </row>
    <row r="146" spans="1:13" s="3" customFormat="1" ht="104.25" customHeight="1" thickBot="1" x14ac:dyDescent="0.4">
      <c r="A146" s="196" t="s">
        <v>363</v>
      </c>
      <c r="B146" s="198" t="s">
        <v>378</v>
      </c>
      <c r="C146" s="234">
        <v>20</v>
      </c>
      <c r="D146" s="235">
        <v>9.0399999999999991</v>
      </c>
      <c r="E146" s="197">
        <v>0.54800000000000004</v>
      </c>
      <c r="F146" s="154"/>
      <c r="G146" s="151"/>
      <c r="H146" s="150"/>
      <c r="I146"/>
      <c r="J146" s="152"/>
      <c r="K146" s="153"/>
      <c r="L146" s="38"/>
      <c r="M146" s="5"/>
    </row>
    <row r="147" spans="1:13" s="3" customFormat="1" ht="104.25" customHeight="1" thickBot="1" x14ac:dyDescent="0.4">
      <c r="A147" s="196" t="s">
        <v>364</v>
      </c>
      <c r="B147" s="198" t="s">
        <v>379</v>
      </c>
      <c r="C147" s="234">
        <v>21.09</v>
      </c>
      <c r="D147" s="235">
        <v>11.6</v>
      </c>
      <c r="E147" s="197">
        <v>0.44997629208155521</v>
      </c>
      <c r="F147" s="154"/>
      <c r="G147" s="151"/>
      <c r="H147"/>
      <c r="I147" s="151"/>
      <c r="J147" s="152"/>
      <c r="K147" s="153"/>
      <c r="L147" s="38"/>
      <c r="M147" s="5"/>
    </row>
    <row r="148" spans="1:13" s="3" customFormat="1" ht="104.25" customHeight="1" thickBot="1" x14ac:dyDescent="0.4">
      <c r="A148" s="196" t="s">
        <v>365</v>
      </c>
      <c r="B148" s="198" t="s">
        <v>380</v>
      </c>
      <c r="C148" s="234">
        <v>7.45</v>
      </c>
      <c r="D148" s="235">
        <v>4.8</v>
      </c>
      <c r="E148" s="197">
        <v>0.35570469798657722</v>
      </c>
      <c r="F148" s="154"/>
      <c r="G148" s="151"/>
      <c r="H148" s="150"/>
      <c r="I148" s="151"/>
      <c r="J148" s="152"/>
      <c r="K148" s="153"/>
      <c r="L148" s="38"/>
      <c r="M148" s="5"/>
    </row>
    <row r="149" spans="1:13" s="3" customFormat="1" ht="104.25" customHeight="1" thickBot="1" x14ac:dyDescent="0.4">
      <c r="A149" s="196" t="s">
        <v>366</v>
      </c>
      <c r="B149" s="198" t="s">
        <v>381</v>
      </c>
      <c r="C149" s="234">
        <v>8.0299999999999994</v>
      </c>
      <c r="D149" s="235">
        <v>3.83</v>
      </c>
      <c r="E149" s="197">
        <v>0.52303860523038592</v>
      </c>
      <c r="F149" s="154"/>
      <c r="G149" s="151"/>
      <c r="H149" s="150"/>
      <c r="I149" s="151"/>
      <c r="J149" s="152"/>
      <c r="K149" s="153"/>
      <c r="L149" s="38"/>
      <c r="M149" s="5"/>
    </row>
    <row r="150" spans="1:13" s="3" customFormat="1" ht="104.25" customHeight="1" thickBot="1" x14ac:dyDescent="0.4">
      <c r="A150" s="196" t="s">
        <v>367</v>
      </c>
      <c r="B150" s="198" t="s">
        <v>382</v>
      </c>
      <c r="C150" s="234">
        <v>14.66</v>
      </c>
      <c r="D150" s="235">
        <v>8.4</v>
      </c>
      <c r="E150" s="197">
        <v>0.42701227830832189</v>
      </c>
      <c r="F150" s="154"/>
      <c r="G150" s="151"/>
      <c r="H150" s="150"/>
      <c r="I150" s="151"/>
      <c r="J150" s="152"/>
      <c r="K150" s="153"/>
      <c r="L150" s="38"/>
      <c r="M150" s="5"/>
    </row>
    <row r="151" spans="1:13" s="3" customFormat="1" ht="104.25" customHeight="1" thickBot="1" x14ac:dyDescent="0.4">
      <c r="A151" s="196" t="s">
        <v>368</v>
      </c>
      <c r="B151" s="198" t="s">
        <v>383</v>
      </c>
      <c r="C151" s="234">
        <v>12.2</v>
      </c>
      <c r="D151" s="235">
        <v>6.7</v>
      </c>
      <c r="E151" s="197">
        <v>0.45081967213114749</v>
      </c>
      <c r="F151" s="154"/>
      <c r="G151" s="151"/>
      <c r="H151" s="150"/>
      <c r="I151" s="151"/>
      <c r="J151" s="152"/>
      <c r="K151" s="153"/>
      <c r="L151" s="38"/>
      <c r="M151" s="5"/>
    </row>
    <row r="152" spans="1:13" s="3" customFormat="1" ht="104.25" customHeight="1" thickBot="1" x14ac:dyDescent="0.4">
      <c r="A152" s="196" t="s">
        <v>369</v>
      </c>
      <c r="B152" s="198" t="s">
        <v>384</v>
      </c>
      <c r="C152" s="234">
        <v>15.98</v>
      </c>
      <c r="D152" s="235">
        <v>8.9</v>
      </c>
      <c r="E152" s="155">
        <v>0.44305381727158943</v>
      </c>
      <c r="F152" s="154"/>
      <c r="G152" s="151"/>
      <c r="H152" s="150"/>
      <c r="I152" s="151"/>
      <c r="J152" s="152"/>
      <c r="K152" s="153"/>
      <c r="L152" s="38"/>
      <c r="M152" s="5"/>
    </row>
    <row r="153" spans="1:13" s="3" customFormat="1" ht="104.25" customHeight="1" thickBot="1" x14ac:dyDescent="0.4">
      <c r="A153" s="196" t="s">
        <v>370</v>
      </c>
      <c r="B153" s="43" t="s">
        <v>385</v>
      </c>
      <c r="C153" s="234">
        <v>21.56</v>
      </c>
      <c r="D153" s="235">
        <v>13.84</v>
      </c>
      <c r="E153" s="155">
        <v>0.3580705009276437</v>
      </c>
      <c r="F153" s="154"/>
      <c r="G153" s="151"/>
      <c r="H153" s="150"/>
      <c r="I153" s="151"/>
      <c r="J153" s="152"/>
      <c r="K153" s="153"/>
      <c r="L153" s="38"/>
      <c r="M153" s="5"/>
    </row>
    <row r="154" spans="1:13" s="18" customFormat="1" ht="108.75" customHeight="1" thickBot="1" x14ac:dyDescent="0.4">
      <c r="A154" s="196" t="s">
        <v>371</v>
      </c>
      <c r="B154" s="43" t="s">
        <v>386</v>
      </c>
      <c r="C154" s="234">
        <v>5.36</v>
      </c>
      <c r="D154" s="235">
        <v>1.81</v>
      </c>
      <c r="E154" s="155">
        <v>0.66231343283582089</v>
      </c>
      <c r="F154" s="154"/>
      <c r="G154" s="151"/>
      <c r="H154" s="150"/>
      <c r="I154" s="151"/>
      <c r="J154" s="152"/>
      <c r="K154" s="153"/>
      <c r="L154" s="38"/>
      <c r="M154" s="5"/>
    </row>
    <row r="155" spans="1:13" s="3" customFormat="1" ht="105.75" customHeight="1" thickBot="1" x14ac:dyDescent="0.4">
      <c r="A155" s="196" t="s">
        <v>372</v>
      </c>
      <c r="B155" s="43" t="s">
        <v>387</v>
      </c>
      <c r="C155" s="234">
        <v>6.27</v>
      </c>
      <c r="D155" s="235">
        <v>3.49</v>
      </c>
      <c r="E155" s="155">
        <v>0.44338118022328543</v>
      </c>
      <c r="F155" s="154"/>
      <c r="G155" s="151"/>
      <c r="H155" s="150"/>
      <c r="I155" s="151"/>
      <c r="J155" s="152"/>
      <c r="K155" s="153"/>
      <c r="L155" s="38"/>
      <c r="M155" s="5"/>
    </row>
    <row r="156" spans="1:13" s="3" customFormat="1" ht="104.25" customHeight="1" thickBot="1" x14ac:dyDescent="0.4">
      <c r="A156" s="196" t="s">
        <v>373</v>
      </c>
      <c r="B156" s="43" t="s">
        <v>388</v>
      </c>
      <c r="C156" s="234">
        <v>7.18</v>
      </c>
      <c r="D156" s="235">
        <v>3.98</v>
      </c>
      <c r="E156" s="155">
        <v>0.44568245125348183</v>
      </c>
      <c r="F156" s="154"/>
      <c r="G156" s="151"/>
      <c r="H156" s="150"/>
      <c r="I156" s="151"/>
      <c r="J156" s="152"/>
      <c r="K156" s="153"/>
      <c r="L156" s="38"/>
      <c r="M156" s="5"/>
    </row>
    <row r="157" spans="1:13" s="3" customFormat="1" ht="57.75" thickBot="1" x14ac:dyDescent="0.4">
      <c r="A157" s="40" t="s">
        <v>0</v>
      </c>
      <c r="B157" s="40" t="s">
        <v>1</v>
      </c>
      <c r="C157" s="40" t="s">
        <v>2</v>
      </c>
      <c r="D157" s="41" t="s">
        <v>3</v>
      </c>
      <c r="E157" s="154" t="s">
        <v>4</v>
      </c>
      <c r="F157" s="41" t="s">
        <v>49</v>
      </c>
      <c r="G157" s="151"/>
      <c r="H157" s="150"/>
      <c r="I157" s="151"/>
      <c r="J157" s="152"/>
      <c r="K157" s="153"/>
      <c r="L157" s="38"/>
      <c r="M157" s="5"/>
    </row>
    <row r="158" spans="1:13" s="3" customFormat="1" ht="104.25" customHeight="1" thickBot="1" x14ac:dyDescent="0.4">
      <c r="A158" s="196" t="s">
        <v>374</v>
      </c>
      <c r="B158" s="43" t="s">
        <v>389</v>
      </c>
      <c r="C158" s="234">
        <v>15.91</v>
      </c>
      <c r="D158" s="235">
        <v>5.0599999999999996</v>
      </c>
      <c r="E158" s="155">
        <v>0.68196103079824011</v>
      </c>
      <c r="F158" s="154"/>
      <c r="G158" s="151"/>
      <c r="H158" s="150"/>
      <c r="I158" s="151"/>
      <c r="J158" s="152"/>
      <c r="K158" s="153"/>
      <c r="L158" s="38"/>
      <c r="M158" s="5"/>
    </row>
    <row r="159" spans="1:13" s="3" customFormat="1" ht="104.25" customHeight="1" thickBot="1" x14ac:dyDescent="0.4">
      <c r="A159" s="196" t="s">
        <v>390</v>
      </c>
      <c r="B159" s="43" t="s">
        <v>405</v>
      </c>
      <c r="C159" s="194">
        <v>9.27</v>
      </c>
      <c r="D159" s="195">
        <v>4.1500000000000004</v>
      </c>
      <c r="E159" s="155">
        <v>0.55231930960086295</v>
      </c>
      <c r="F159" s="154"/>
      <c r="G159" s="151"/>
      <c r="H159" s="150"/>
      <c r="I159" s="151"/>
      <c r="J159" s="152"/>
      <c r="K159" s="153"/>
      <c r="L159" s="38"/>
      <c r="M159" s="5"/>
    </row>
    <row r="160" spans="1:13" s="3" customFormat="1" ht="104.25" customHeight="1" thickBot="1" x14ac:dyDescent="0.4">
      <c r="A160" s="196" t="s">
        <v>391</v>
      </c>
      <c r="B160" s="43" t="s">
        <v>406</v>
      </c>
      <c r="C160" s="194">
        <v>8.82</v>
      </c>
      <c r="D160" s="195">
        <v>4.0599999999999996</v>
      </c>
      <c r="E160" s="155">
        <v>0.53968253968253976</v>
      </c>
      <c r="F160" s="154"/>
      <c r="G160" s="151"/>
      <c r="H160" s="150"/>
      <c r="I160" s="151"/>
      <c r="J160" s="152"/>
      <c r="K160" s="153"/>
      <c r="L160" s="38"/>
      <c r="M160" s="5"/>
    </row>
    <row r="161" spans="1:13" s="3" customFormat="1" ht="104.25" customHeight="1" thickBot="1" x14ac:dyDescent="0.4">
      <c r="A161" s="196" t="s">
        <v>392</v>
      </c>
      <c r="B161" s="198" t="s">
        <v>407</v>
      </c>
      <c r="C161" s="194">
        <v>8.19</v>
      </c>
      <c r="D161" s="195">
        <v>4.42</v>
      </c>
      <c r="E161" s="197">
        <v>0.46031746031746035</v>
      </c>
      <c r="F161" s="154"/>
      <c r="G161" s="151"/>
      <c r="H161" s="150"/>
      <c r="I161" s="151"/>
      <c r="J161" s="152"/>
      <c r="K161" s="153"/>
      <c r="L161" s="38"/>
      <c r="M161" s="5"/>
    </row>
    <row r="162" spans="1:13" s="3" customFormat="1" ht="104.25" customHeight="1" thickBot="1" x14ac:dyDescent="0.4">
      <c r="A162" s="196" t="s">
        <v>393</v>
      </c>
      <c r="B162" s="199" t="s">
        <v>408</v>
      </c>
      <c r="C162" s="194">
        <v>8.19</v>
      </c>
      <c r="D162" s="195">
        <v>4.42</v>
      </c>
      <c r="E162" s="197">
        <v>0.46031746031746035</v>
      </c>
      <c r="F162" s="154"/>
      <c r="G162" s="151"/>
      <c r="H162" s="150"/>
      <c r="I162" s="151"/>
      <c r="J162" s="152"/>
      <c r="K162" s="153"/>
      <c r="L162" s="38"/>
      <c r="M162" s="5"/>
    </row>
    <row r="163" spans="1:13" s="3" customFormat="1" ht="104.25" customHeight="1" thickBot="1" x14ac:dyDescent="0.4">
      <c r="A163" s="196" t="s">
        <v>394</v>
      </c>
      <c r="B163" s="198" t="s">
        <v>409</v>
      </c>
      <c r="C163" s="194">
        <v>9.83</v>
      </c>
      <c r="D163" s="195">
        <v>5.31</v>
      </c>
      <c r="E163" s="197">
        <v>0.45981688708036628</v>
      </c>
      <c r="F163" s="154"/>
      <c r="G163" s="151"/>
      <c r="H163" s="150"/>
      <c r="I163" s="151"/>
      <c r="J163" s="152"/>
      <c r="K163" s="153"/>
      <c r="L163" s="38"/>
      <c r="M163" s="5"/>
    </row>
    <row r="164" spans="1:13" s="3" customFormat="1" ht="104.25" customHeight="1" thickBot="1" x14ac:dyDescent="0.4">
      <c r="A164" s="196" t="s">
        <v>395</v>
      </c>
      <c r="B164" s="198" t="s">
        <v>410</v>
      </c>
      <c r="C164" s="194">
        <v>13.52</v>
      </c>
      <c r="D164" s="195">
        <v>7.29</v>
      </c>
      <c r="E164" s="197">
        <v>0.46079881656804733</v>
      </c>
      <c r="F164" s="154"/>
      <c r="G164" s="151"/>
      <c r="H164" s="150"/>
      <c r="I164" s="151"/>
      <c r="J164" s="152"/>
      <c r="K164" s="153"/>
      <c r="L164" s="38"/>
      <c r="M164" s="5"/>
    </row>
    <row r="165" spans="1:13" s="3" customFormat="1" ht="104.25" customHeight="1" thickBot="1" x14ac:dyDescent="0.4">
      <c r="A165" s="196" t="s">
        <v>396</v>
      </c>
      <c r="B165" s="198" t="s">
        <v>411</v>
      </c>
      <c r="C165" s="194">
        <v>8.19</v>
      </c>
      <c r="D165" s="195">
        <v>4.42</v>
      </c>
      <c r="E165" s="197">
        <v>0.46031746031746035</v>
      </c>
      <c r="F165" s="154"/>
      <c r="G165" s="151"/>
      <c r="H165"/>
      <c r="I165" s="151"/>
      <c r="J165" s="152"/>
      <c r="K165" s="153"/>
      <c r="L165" s="38"/>
      <c r="M165" s="5"/>
    </row>
    <row r="166" spans="1:13" s="3" customFormat="1" ht="104.25" customHeight="1" thickBot="1" x14ac:dyDescent="0.4">
      <c r="A166" s="196" t="s">
        <v>397</v>
      </c>
      <c r="B166" s="198" t="s">
        <v>412</v>
      </c>
      <c r="C166" s="194">
        <v>8.19</v>
      </c>
      <c r="D166" s="195">
        <v>4.42</v>
      </c>
      <c r="E166" s="197">
        <v>0.46031746031746035</v>
      </c>
      <c r="F166" s="154"/>
      <c r="G166" s="151"/>
      <c r="H166" s="150"/>
      <c r="I166" s="151"/>
      <c r="J166" s="152"/>
      <c r="K166" s="153"/>
      <c r="L166" s="38"/>
      <c r="M166" s="5"/>
    </row>
    <row r="167" spans="1:13" s="3" customFormat="1" ht="104.25" customHeight="1" thickBot="1" x14ac:dyDescent="0.4">
      <c r="A167" s="196" t="s">
        <v>398</v>
      </c>
      <c r="B167" s="198" t="s">
        <v>413</v>
      </c>
      <c r="C167" s="194">
        <v>8.19</v>
      </c>
      <c r="D167" s="195">
        <v>4.42</v>
      </c>
      <c r="E167" s="197">
        <v>0.46031746031746035</v>
      </c>
      <c r="F167" s="154"/>
      <c r="G167" s="151"/>
      <c r="H167" s="150"/>
      <c r="I167" s="151"/>
      <c r="J167"/>
      <c r="K167" s="153"/>
      <c r="L167" s="38"/>
      <c r="M167" s="5"/>
    </row>
    <row r="168" spans="1:13" s="3" customFormat="1" ht="104.25" customHeight="1" thickBot="1" x14ac:dyDescent="0.4">
      <c r="A168" s="196" t="s">
        <v>399</v>
      </c>
      <c r="B168" s="198" t="s">
        <v>414</v>
      </c>
      <c r="C168" s="194">
        <v>13.93</v>
      </c>
      <c r="D168" s="195">
        <v>7.52</v>
      </c>
      <c r="E168" s="197">
        <v>0.46015793251974157</v>
      </c>
      <c r="F168" s="154"/>
      <c r="G168" s="151"/>
      <c r="H168" s="150"/>
      <c r="I168" s="151"/>
      <c r="J168" s="152"/>
      <c r="K168" s="153"/>
      <c r="L168" s="38"/>
      <c r="M168" s="5"/>
    </row>
    <row r="169" spans="1:13" s="3" customFormat="1" ht="104.25" customHeight="1" thickBot="1" x14ac:dyDescent="0.4">
      <c r="A169" s="196" t="s">
        <v>400</v>
      </c>
      <c r="B169" s="198" t="s">
        <v>415</v>
      </c>
      <c r="C169" s="194">
        <v>8.19</v>
      </c>
      <c r="D169" s="195">
        <v>4.42</v>
      </c>
      <c r="E169" s="197">
        <v>0.46031746031746035</v>
      </c>
      <c r="F169" s="154"/>
      <c r="G169" s="151"/>
      <c r="H169" s="150"/>
      <c r="I169" s="151"/>
      <c r="J169" s="152"/>
      <c r="K169" s="153"/>
      <c r="L169" s="38"/>
      <c r="M169" s="5"/>
    </row>
    <row r="170" spans="1:13" s="3" customFormat="1" ht="104.25" customHeight="1" thickBot="1" x14ac:dyDescent="0.4">
      <c r="A170" s="196" t="s">
        <v>401</v>
      </c>
      <c r="B170" s="198" t="s">
        <v>416</v>
      </c>
      <c r="C170" s="194">
        <v>9.83</v>
      </c>
      <c r="D170" s="195">
        <v>5.31</v>
      </c>
      <c r="E170" s="197">
        <v>0.45981688708036628</v>
      </c>
      <c r="F170" s="154"/>
      <c r="G170" s="151"/>
      <c r="H170" s="150"/>
      <c r="I170" s="151"/>
      <c r="J170" s="152"/>
      <c r="K170" s="153"/>
      <c r="L170" s="38"/>
      <c r="M170" s="5"/>
    </row>
    <row r="171" spans="1:13" s="3" customFormat="1" ht="104.25" customHeight="1" thickBot="1" x14ac:dyDescent="0.4">
      <c r="A171" s="196" t="s">
        <v>402</v>
      </c>
      <c r="B171" s="198" t="s">
        <v>417</v>
      </c>
      <c r="C171" s="194">
        <v>9.83</v>
      </c>
      <c r="D171" s="195">
        <v>5.31</v>
      </c>
      <c r="E171" s="197">
        <v>0.45981688708036628</v>
      </c>
      <c r="F171" s="154"/>
      <c r="G171" s="151"/>
      <c r="H171" s="150"/>
      <c r="I171" s="151"/>
      <c r="J171" s="152"/>
      <c r="K171" s="153"/>
      <c r="L171" s="38"/>
      <c r="M171" s="5"/>
    </row>
    <row r="172" spans="1:13" s="3" customFormat="1" ht="104.25" customHeight="1" thickBot="1" x14ac:dyDescent="0.4">
      <c r="A172" s="196" t="s">
        <v>403</v>
      </c>
      <c r="B172" s="198" t="s">
        <v>418</v>
      </c>
      <c r="C172" s="194">
        <v>12.45</v>
      </c>
      <c r="D172" s="195">
        <v>4.76</v>
      </c>
      <c r="E172" s="197">
        <v>0.61767068273092374</v>
      </c>
      <c r="F172" s="154"/>
      <c r="G172" s="151"/>
      <c r="H172" s="150"/>
      <c r="I172" s="151"/>
      <c r="J172" s="152"/>
      <c r="K172" s="153"/>
      <c r="L172" s="38"/>
      <c r="M172" s="5"/>
    </row>
    <row r="173" spans="1:13" s="3" customFormat="1" ht="57.75" thickBot="1" x14ac:dyDescent="0.4">
      <c r="A173" s="40" t="s">
        <v>0</v>
      </c>
      <c r="B173" s="40" t="s">
        <v>1</v>
      </c>
      <c r="C173" s="40" t="s">
        <v>2</v>
      </c>
      <c r="D173" s="41" t="s">
        <v>3</v>
      </c>
      <c r="E173" s="154" t="s">
        <v>4</v>
      </c>
      <c r="F173" s="41" t="s">
        <v>49</v>
      </c>
      <c r="G173"/>
      <c r="H173" s="150"/>
      <c r="I173" s="151"/>
      <c r="J173" s="152"/>
      <c r="K173" s="153"/>
      <c r="L173" s="38"/>
      <c r="M173" s="5"/>
    </row>
    <row r="174" spans="1:13" s="3" customFormat="1" ht="104.25" customHeight="1" thickBot="1" x14ac:dyDescent="0.4">
      <c r="A174" s="196" t="s">
        <v>404</v>
      </c>
      <c r="B174" s="198" t="s">
        <v>419</v>
      </c>
      <c r="C174" s="194">
        <v>13.03</v>
      </c>
      <c r="D174" s="195">
        <v>7.04</v>
      </c>
      <c r="E174" s="197">
        <v>0.45970836531082115</v>
      </c>
      <c r="F174" s="154"/>
      <c r="G174"/>
      <c r="H174" s="150"/>
      <c r="I174" s="151"/>
      <c r="J174" s="152"/>
      <c r="K174" s="153"/>
      <c r="L174" s="38"/>
      <c r="M174" s="5"/>
    </row>
    <row r="175" spans="1:13" s="3" customFormat="1" ht="104.25" customHeight="1" thickBot="1" x14ac:dyDescent="0.55000000000000004">
      <c r="A175" s="229" t="s">
        <v>420</v>
      </c>
      <c r="B175" s="198" t="s">
        <v>434</v>
      </c>
      <c r="C175" s="194">
        <v>12.91</v>
      </c>
      <c r="D175" s="195">
        <v>6.21</v>
      </c>
      <c r="E175" s="197">
        <v>0.51897753679318359</v>
      </c>
      <c r="F175" s="154"/>
      <c r="G175" s="156"/>
      <c r="H175" s="150"/>
      <c r="I175" s="151"/>
      <c r="J175" s="152"/>
      <c r="K175" s="153"/>
      <c r="L175" s="38"/>
      <c r="M175" s="5"/>
    </row>
    <row r="176" spans="1:13" s="3" customFormat="1" ht="104.25" customHeight="1" thickBot="1" x14ac:dyDescent="0.4">
      <c r="A176" s="229" t="s">
        <v>421</v>
      </c>
      <c r="B176" s="198" t="s">
        <v>435</v>
      </c>
      <c r="C176" s="194">
        <v>13.03</v>
      </c>
      <c r="D176" s="195">
        <v>7.24</v>
      </c>
      <c r="E176" s="197">
        <v>0.44435917114351497</v>
      </c>
      <c r="F176" s="154"/>
      <c r="G176" s="151"/>
      <c r="H176" s="150"/>
      <c r="I176" s="151"/>
      <c r="J176" s="152"/>
      <c r="K176" s="153"/>
      <c r="L176" s="38"/>
      <c r="M176" s="5"/>
    </row>
    <row r="177" spans="1:13" s="3" customFormat="1" ht="104.25" customHeight="1" thickBot="1" x14ac:dyDescent="0.4">
      <c r="A177" s="229" t="s">
        <v>422</v>
      </c>
      <c r="B177" s="198" t="s">
        <v>436</v>
      </c>
      <c r="C177" s="194">
        <v>8.64</v>
      </c>
      <c r="D177" s="195">
        <v>3.53</v>
      </c>
      <c r="E177" s="197">
        <v>0.59143518518518523</v>
      </c>
      <c r="F177" s="154"/>
      <c r="G177" s="151"/>
      <c r="H177" s="150"/>
      <c r="I177" s="151"/>
      <c r="J177" s="152"/>
      <c r="K177" s="153"/>
      <c r="L177" s="38"/>
      <c r="M177" s="5"/>
    </row>
    <row r="178" spans="1:13" s="3" customFormat="1" ht="104.25" customHeight="1" thickBot="1" x14ac:dyDescent="0.4">
      <c r="A178" s="229" t="s">
        <v>423</v>
      </c>
      <c r="B178" s="199" t="s">
        <v>437</v>
      </c>
      <c r="C178" s="194">
        <v>12.27</v>
      </c>
      <c r="D178" s="195">
        <v>5.1100000000000003</v>
      </c>
      <c r="E178" s="197">
        <v>0.58353708231458845</v>
      </c>
      <c r="F178" s="154"/>
      <c r="G178" s="151"/>
      <c r="H178" s="150"/>
      <c r="I178" s="151"/>
      <c r="J178" s="152"/>
      <c r="K178" s="153"/>
      <c r="L178" s="38"/>
      <c r="M178" s="5"/>
    </row>
    <row r="179" spans="1:13" s="3" customFormat="1" ht="122.25" customHeight="1" thickBot="1" x14ac:dyDescent="0.4">
      <c r="A179" s="229" t="s">
        <v>424</v>
      </c>
      <c r="B179" s="198" t="s">
        <v>438</v>
      </c>
      <c r="C179" s="194">
        <v>9.36</v>
      </c>
      <c r="D179" s="195">
        <v>4.7</v>
      </c>
      <c r="E179" s="197">
        <v>0.49786324786324776</v>
      </c>
      <c r="F179" s="41"/>
      <c r="G179" s="151"/>
      <c r="H179" s="150"/>
      <c r="I179" s="151"/>
      <c r="J179" s="152"/>
      <c r="K179" s="153"/>
      <c r="L179" s="38"/>
      <c r="M179" s="5"/>
    </row>
    <row r="180" spans="1:13" s="3" customFormat="1" ht="125.25" customHeight="1" thickBot="1" x14ac:dyDescent="0.4">
      <c r="A180" s="229" t="s">
        <v>425</v>
      </c>
      <c r="B180" s="198" t="s">
        <v>439</v>
      </c>
      <c r="C180" s="194">
        <v>9</v>
      </c>
      <c r="D180" s="195">
        <v>3.43</v>
      </c>
      <c r="E180" s="197">
        <v>0.61888888888888882</v>
      </c>
      <c r="F180" s="154"/>
      <c r="G180" s="151"/>
      <c r="H180" s="150"/>
      <c r="I180" s="151"/>
      <c r="J180" s="152"/>
      <c r="K180" s="153"/>
      <c r="L180" s="38"/>
      <c r="M180" s="5"/>
    </row>
    <row r="181" spans="1:13" s="3" customFormat="1" ht="113.25" customHeight="1" thickBot="1" x14ac:dyDescent="0.4">
      <c r="A181" s="229" t="s">
        <v>426</v>
      </c>
      <c r="B181" s="198" t="s">
        <v>440</v>
      </c>
      <c r="C181" s="194">
        <v>8.18</v>
      </c>
      <c r="D181" s="195">
        <v>4.1100000000000003</v>
      </c>
      <c r="E181" s="197">
        <v>0.49755501222493881</v>
      </c>
      <c r="F181" s="154"/>
      <c r="G181" s="151"/>
      <c r="H181" s="150"/>
      <c r="I181" s="151"/>
      <c r="J181" s="152"/>
      <c r="K181" s="153"/>
      <c r="L181" s="38"/>
      <c r="M181" s="5"/>
    </row>
    <row r="182" spans="1:13" s="3" customFormat="1" ht="113.25" customHeight="1" thickBot="1" x14ac:dyDescent="0.4">
      <c r="A182" s="229" t="s">
        <v>427</v>
      </c>
      <c r="B182" s="198" t="s">
        <v>441</v>
      </c>
      <c r="C182" s="194">
        <v>8.0299999999999994</v>
      </c>
      <c r="D182" s="195">
        <v>4.22</v>
      </c>
      <c r="E182" s="197">
        <v>0.47447073474470736</v>
      </c>
      <c r="F182" s="154"/>
      <c r="G182"/>
      <c r="H182" s="150"/>
      <c r="I182" s="151"/>
      <c r="J182" s="152"/>
      <c r="K182" s="153"/>
      <c r="L182" s="38"/>
      <c r="M182" s="5"/>
    </row>
    <row r="183" spans="1:13" s="3" customFormat="1" ht="109.5" customHeight="1" thickBot="1" x14ac:dyDescent="0.4">
      <c r="A183" s="229" t="s">
        <v>428</v>
      </c>
      <c r="B183" s="198" t="s">
        <v>442</v>
      </c>
      <c r="C183" s="194">
        <v>7.36</v>
      </c>
      <c r="D183" s="195">
        <v>2.2400000000000002</v>
      </c>
      <c r="E183" s="197">
        <v>0.69565217391304346</v>
      </c>
      <c r="F183" s="154"/>
      <c r="G183" s="151"/>
      <c r="H183" s="150"/>
      <c r="I183" s="151"/>
      <c r="J183" s="152"/>
      <c r="K183" s="153"/>
      <c r="L183" s="38"/>
      <c r="M183" s="5"/>
    </row>
    <row r="184" spans="1:13" s="3" customFormat="1" ht="100.5" customHeight="1" thickBot="1" x14ac:dyDescent="0.4">
      <c r="A184" s="229" t="s">
        <v>429</v>
      </c>
      <c r="B184" s="198" t="s">
        <v>443</v>
      </c>
      <c r="C184" s="194">
        <v>9</v>
      </c>
      <c r="D184" s="195">
        <v>2.74</v>
      </c>
      <c r="E184" s="197">
        <v>0.69555555555555548</v>
      </c>
      <c r="F184" s="154"/>
      <c r="G184" s="151"/>
      <c r="H184" s="150"/>
      <c r="I184" s="151"/>
      <c r="J184" s="152"/>
      <c r="K184" s="153"/>
      <c r="L184" s="38"/>
      <c r="M184" s="5"/>
    </row>
    <row r="185" spans="1:13" s="3" customFormat="1" ht="104.25" customHeight="1" thickBot="1" x14ac:dyDescent="0.4">
      <c r="A185" s="229" t="s">
        <v>430</v>
      </c>
      <c r="B185" s="198" t="s">
        <v>444</v>
      </c>
      <c r="C185" s="194">
        <v>4.09</v>
      </c>
      <c r="D185" s="195">
        <v>2.57</v>
      </c>
      <c r="E185" s="197">
        <v>0.371638141809291</v>
      </c>
      <c r="F185" s="154"/>
      <c r="G185" s="151"/>
      <c r="H185" s="150"/>
      <c r="I185" s="151"/>
      <c r="J185" s="152"/>
      <c r="K185" s="153"/>
      <c r="L185" s="38"/>
      <c r="M185" s="5"/>
    </row>
    <row r="186" spans="1:13" s="3" customFormat="1" ht="104.25" customHeight="1" thickBot="1" x14ac:dyDescent="0.4">
      <c r="A186" s="229" t="s">
        <v>431</v>
      </c>
      <c r="B186" s="198" t="s">
        <v>445</v>
      </c>
      <c r="C186" s="194">
        <v>17.73</v>
      </c>
      <c r="D186" s="195">
        <v>6.43</v>
      </c>
      <c r="E186" s="197">
        <v>0.63733784545967287</v>
      </c>
      <c r="F186" s="154"/>
      <c r="G186" s="151"/>
      <c r="H186" s="150"/>
      <c r="I186" s="151"/>
      <c r="J186" s="152"/>
      <c r="K186" s="153"/>
      <c r="L186" s="38"/>
      <c r="M186" s="5"/>
    </row>
    <row r="187" spans="1:13" s="3" customFormat="1" ht="104.25" customHeight="1" thickBot="1" x14ac:dyDescent="0.4">
      <c r="A187" s="229" t="s">
        <v>432</v>
      </c>
      <c r="B187" s="198" t="s">
        <v>446</v>
      </c>
      <c r="C187" s="194">
        <v>18.09</v>
      </c>
      <c r="D187" s="195">
        <v>6.54</v>
      </c>
      <c r="E187" s="197">
        <v>0.63847429519071308</v>
      </c>
      <c r="F187" s="154"/>
      <c r="G187" s="151"/>
      <c r="H187" s="150"/>
      <c r="I187" s="151"/>
      <c r="J187" s="152"/>
      <c r="K187" s="153"/>
      <c r="L187" s="38"/>
      <c r="M187" s="5"/>
    </row>
    <row r="188" spans="1:13" s="3" customFormat="1" ht="104.25" customHeight="1" thickBot="1" x14ac:dyDescent="0.4">
      <c r="A188" s="229" t="s">
        <v>433</v>
      </c>
      <c r="B188" s="198" t="s">
        <v>447</v>
      </c>
      <c r="C188" s="194">
        <v>17.73</v>
      </c>
      <c r="D188" s="195">
        <v>8.91</v>
      </c>
      <c r="E188" s="197">
        <v>0.4974619289340102</v>
      </c>
      <c r="F188" s="154"/>
      <c r="G188" s="151"/>
      <c r="H188" s="150"/>
      <c r="I188" s="151"/>
      <c r="J188" s="152"/>
      <c r="K188" s="153"/>
      <c r="L188" s="38"/>
      <c r="M188" s="5"/>
    </row>
    <row r="189" spans="1:13" s="3" customFormat="1" ht="57.75" thickBot="1" x14ac:dyDescent="0.4">
      <c r="A189" s="40" t="s">
        <v>0</v>
      </c>
      <c r="B189" s="40" t="s">
        <v>1</v>
      </c>
      <c r="C189" s="40" t="s">
        <v>2</v>
      </c>
      <c r="D189" s="41" t="s">
        <v>3</v>
      </c>
      <c r="E189" s="154" t="s">
        <v>4</v>
      </c>
      <c r="F189" s="41" t="s">
        <v>49</v>
      </c>
      <c r="G189" s="151"/>
      <c r="H189" s="150"/>
      <c r="I189" s="151"/>
      <c r="J189" s="152"/>
      <c r="K189" s="153"/>
      <c r="L189" s="38"/>
      <c r="M189" s="5"/>
    </row>
    <row r="190" spans="1:13" s="3" customFormat="1" ht="103.5" customHeight="1" thickBot="1" x14ac:dyDescent="0.4">
      <c r="A190" s="229" t="s">
        <v>448</v>
      </c>
      <c r="B190" s="215" t="s">
        <v>463</v>
      </c>
      <c r="C190" s="234">
        <v>29.91</v>
      </c>
      <c r="D190" s="235">
        <v>15.01</v>
      </c>
      <c r="E190" s="197">
        <v>0.49816115011701778</v>
      </c>
      <c r="F190" s="154"/>
      <c r="G190" s="151"/>
      <c r="H190" s="150"/>
      <c r="I190" s="151"/>
      <c r="J190" s="152"/>
      <c r="K190" s="153"/>
      <c r="L190" s="38"/>
      <c r="M190" s="5"/>
    </row>
    <row r="191" spans="1:13" s="3" customFormat="1" ht="104.25" customHeight="1" thickBot="1" x14ac:dyDescent="0.4">
      <c r="A191" s="229" t="s">
        <v>449</v>
      </c>
      <c r="B191" s="198" t="s">
        <v>464</v>
      </c>
      <c r="C191" s="234">
        <v>21.73</v>
      </c>
      <c r="D191" s="235">
        <v>14.03</v>
      </c>
      <c r="E191" s="197">
        <v>0.35434882650713306</v>
      </c>
      <c r="F191" s="154"/>
      <c r="G191" s="151"/>
      <c r="H191" s="150"/>
      <c r="I191" s="151"/>
      <c r="J191" s="152"/>
      <c r="K191" s="153"/>
      <c r="L191" s="38"/>
      <c r="M191" s="5"/>
    </row>
    <row r="192" spans="1:13" s="3" customFormat="1" ht="104.25" customHeight="1" thickBot="1" x14ac:dyDescent="0.4">
      <c r="A192" s="229" t="s">
        <v>450</v>
      </c>
      <c r="B192" s="198" t="s">
        <v>465</v>
      </c>
      <c r="C192" s="234">
        <v>9.99</v>
      </c>
      <c r="D192" s="235">
        <v>4.1500000000000004</v>
      </c>
      <c r="E192" s="197">
        <v>0.58458458458458451</v>
      </c>
      <c r="F192" s="154"/>
      <c r="G192" s="151"/>
      <c r="H192" s="150"/>
      <c r="I192" s="151"/>
      <c r="J192" s="152"/>
      <c r="K192" s="153"/>
      <c r="L192" s="38"/>
      <c r="M192" s="5"/>
    </row>
    <row r="193" spans="1:20" s="3" customFormat="1" ht="104.25" customHeight="1" thickBot="1" x14ac:dyDescent="0.4">
      <c r="A193" s="229" t="s">
        <v>451</v>
      </c>
      <c r="B193" s="199" t="s">
        <v>466</v>
      </c>
      <c r="C193" s="234">
        <v>15.27</v>
      </c>
      <c r="D193" s="235">
        <v>6.64</v>
      </c>
      <c r="E193" s="197">
        <v>0.56516044531761622</v>
      </c>
      <c r="F193" s="154"/>
      <c r="G193" s="151"/>
      <c r="H193" s="150"/>
      <c r="I193" s="151"/>
      <c r="J193" s="152"/>
      <c r="K193" s="153"/>
      <c r="L193" s="38"/>
      <c r="M193" s="5"/>
    </row>
    <row r="194" spans="1:20" s="3" customFormat="1" ht="104.25" customHeight="1" thickBot="1" x14ac:dyDescent="0.4">
      <c r="A194" s="229" t="s">
        <v>452</v>
      </c>
      <c r="B194" s="198" t="s">
        <v>467</v>
      </c>
      <c r="C194" s="234">
        <v>20.82</v>
      </c>
      <c r="D194" s="235">
        <v>10.28</v>
      </c>
      <c r="E194" s="197">
        <v>0.5062439961575409</v>
      </c>
      <c r="F194" s="154"/>
      <c r="G194" s="151"/>
      <c r="H194" s="150"/>
      <c r="I194" s="151"/>
      <c r="J194" s="152"/>
      <c r="K194" s="153"/>
      <c r="L194" s="38"/>
      <c r="M194" s="5"/>
    </row>
    <row r="195" spans="1:20" s="3" customFormat="1" ht="104.25" customHeight="1" thickBot="1" x14ac:dyDescent="0.4">
      <c r="A195" s="229" t="s">
        <v>453</v>
      </c>
      <c r="B195" s="198" t="s">
        <v>468</v>
      </c>
      <c r="C195" s="234">
        <v>9.9</v>
      </c>
      <c r="D195" s="235">
        <v>6.16</v>
      </c>
      <c r="E195" s="197">
        <v>0.37777777777777777</v>
      </c>
      <c r="F195" s="154"/>
      <c r="G195" s="151"/>
      <c r="H195" s="150"/>
      <c r="I195" s="151"/>
      <c r="J195" s="152"/>
      <c r="K195" s="153"/>
      <c r="L195" s="38"/>
      <c r="M195" s="5"/>
    </row>
    <row r="196" spans="1:20" s="3" customFormat="1" ht="104.25" customHeight="1" thickBot="1" x14ac:dyDescent="0.4">
      <c r="A196" s="229" t="s">
        <v>454</v>
      </c>
      <c r="B196" s="198" t="s">
        <v>469</v>
      </c>
      <c r="C196" s="234">
        <v>16.8</v>
      </c>
      <c r="D196" s="235">
        <v>10.33</v>
      </c>
      <c r="E196" s="197">
        <v>0.38511904761904769</v>
      </c>
      <c r="F196" s="41"/>
      <c r="G196" s="151"/>
      <c r="H196" s="150"/>
      <c r="I196" s="151"/>
      <c r="J196" s="152"/>
      <c r="K196" s="153"/>
      <c r="L196" s="38"/>
      <c r="M196" s="5"/>
    </row>
    <row r="197" spans="1:20" s="3" customFormat="1" ht="104.25" customHeight="1" thickBot="1" x14ac:dyDescent="0.4">
      <c r="A197" s="229" t="s">
        <v>455</v>
      </c>
      <c r="B197" s="198" t="s">
        <v>470</v>
      </c>
      <c r="C197" s="234">
        <v>12.36</v>
      </c>
      <c r="D197" s="235">
        <v>5.22</v>
      </c>
      <c r="E197" s="197">
        <v>0.57766990291262132</v>
      </c>
      <c r="F197" s="154"/>
      <c r="G197" s="151"/>
      <c r="H197" s="150"/>
      <c r="I197" s="151"/>
      <c r="J197" s="152"/>
      <c r="K197" s="153"/>
      <c r="L197" s="38"/>
      <c r="M197" s="5"/>
    </row>
    <row r="198" spans="1:20" s="4" customFormat="1" ht="104.25" customHeight="1" thickBot="1" x14ac:dyDescent="0.4">
      <c r="A198" s="229" t="s">
        <v>456</v>
      </c>
      <c r="B198" s="198" t="s">
        <v>471</v>
      </c>
      <c r="C198" s="234">
        <v>9.91</v>
      </c>
      <c r="D198" s="235">
        <v>5.39</v>
      </c>
      <c r="E198" s="197">
        <v>0.45610494450050454</v>
      </c>
      <c r="F198" s="154"/>
      <c r="G198" s="151"/>
      <c r="H198" s="150"/>
      <c r="I198" s="151"/>
      <c r="J198" s="152"/>
      <c r="K198" s="153"/>
      <c r="L198" s="38"/>
      <c r="M198" s="5"/>
    </row>
    <row r="199" spans="1:20" ht="112.5" customHeight="1" thickBot="1" x14ac:dyDescent="0.4">
      <c r="A199" s="229" t="s">
        <v>457</v>
      </c>
      <c r="B199" s="198" t="s">
        <v>472</v>
      </c>
      <c r="C199" s="234">
        <v>9</v>
      </c>
      <c r="D199" s="235">
        <v>4.67</v>
      </c>
      <c r="E199" s="197">
        <v>0.48111111111111116</v>
      </c>
      <c r="F199" s="154"/>
      <c r="G199" s="151"/>
      <c r="H199" s="150"/>
      <c r="I199" s="151"/>
      <c r="J199" s="152"/>
      <c r="K199" s="153"/>
      <c r="L199" s="38"/>
      <c r="M199" s="5"/>
      <c r="N199" s="2"/>
      <c r="O199" s="2"/>
      <c r="P199" s="2"/>
      <c r="Q199" s="2"/>
      <c r="R199" s="2"/>
      <c r="S199" s="2"/>
      <c r="T199" s="2"/>
    </row>
    <row r="200" spans="1:20" ht="108" customHeight="1" thickBot="1" x14ac:dyDescent="0.4">
      <c r="A200" s="229" t="s">
        <v>458</v>
      </c>
      <c r="B200" s="198" t="s">
        <v>473</v>
      </c>
      <c r="C200" s="234">
        <v>4.34</v>
      </c>
      <c r="D200" s="235">
        <v>1.06</v>
      </c>
      <c r="E200" s="197">
        <v>0.75576036866359442</v>
      </c>
      <c r="F200" s="154"/>
      <c r="G200" s="151"/>
      <c r="H200" s="150"/>
      <c r="I200" s="151"/>
      <c r="J200" s="152"/>
      <c r="K200" s="153"/>
      <c r="L200" s="38"/>
      <c r="M200" s="5"/>
      <c r="N200" s="2"/>
      <c r="O200" s="2"/>
      <c r="P200" s="2"/>
      <c r="Q200" s="2"/>
      <c r="R200" s="2"/>
      <c r="S200" s="2"/>
      <c r="T200" s="2"/>
    </row>
    <row r="201" spans="1:20" ht="106.5" customHeight="1" thickBot="1" x14ac:dyDescent="0.4">
      <c r="A201" s="229" t="s">
        <v>459</v>
      </c>
      <c r="B201" s="198" t="s">
        <v>474</v>
      </c>
      <c r="C201" s="234">
        <v>16.309999999999999</v>
      </c>
      <c r="D201" s="235">
        <v>9.3000000000000007</v>
      </c>
      <c r="E201" s="197">
        <v>0.42979767014101766</v>
      </c>
      <c r="F201" s="154"/>
      <c r="G201" s="151"/>
      <c r="H201" s="150"/>
      <c r="I201" s="151"/>
      <c r="J201" s="152"/>
      <c r="K201" s="153"/>
      <c r="L201" s="38"/>
      <c r="M201" s="5"/>
      <c r="N201" s="2"/>
      <c r="O201" s="2"/>
      <c r="P201" s="2"/>
      <c r="Q201" s="2"/>
      <c r="R201" s="2"/>
      <c r="S201" s="2"/>
      <c r="T201" s="2"/>
    </row>
    <row r="202" spans="1:20" ht="106.5" customHeight="1" thickBot="1" x14ac:dyDescent="0.4">
      <c r="A202" s="229" t="s">
        <v>460</v>
      </c>
      <c r="B202" s="198" t="s">
        <v>475</v>
      </c>
      <c r="C202" s="234">
        <v>11.79</v>
      </c>
      <c r="D202" s="235">
        <v>6.81</v>
      </c>
      <c r="E202" s="197">
        <v>0.42239185750636132</v>
      </c>
      <c r="F202" s="154"/>
      <c r="G202" s="151"/>
      <c r="H202" s="150"/>
      <c r="I202" s="151"/>
      <c r="J202" s="152"/>
      <c r="K202" s="153"/>
      <c r="L202" s="38"/>
      <c r="M202" s="5"/>
      <c r="N202" s="2"/>
      <c r="O202" s="2"/>
      <c r="P202" s="2"/>
      <c r="Q202" s="2"/>
      <c r="R202" s="2"/>
      <c r="S202" s="2"/>
      <c r="T202" s="2"/>
    </row>
    <row r="203" spans="1:20" ht="109.5" customHeight="1" thickBot="1" x14ac:dyDescent="0.4">
      <c r="A203" s="229" t="s">
        <v>461</v>
      </c>
      <c r="B203" s="198" t="s">
        <v>476</v>
      </c>
      <c r="C203" s="234">
        <v>15</v>
      </c>
      <c r="D203" s="235">
        <v>8.9700000000000006</v>
      </c>
      <c r="E203" s="197">
        <v>0.40199999999999991</v>
      </c>
      <c r="F203" s="154"/>
      <c r="G203" s="151"/>
      <c r="H203" s="150"/>
      <c r="I203" s="151"/>
      <c r="J203" s="152"/>
      <c r="K203" s="153"/>
      <c r="L203" s="38"/>
      <c r="M203" s="5"/>
      <c r="N203" s="2"/>
      <c r="O203" s="2"/>
      <c r="P203" s="2"/>
      <c r="Q203" s="2"/>
      <c r="R203" s="2"/>
      <c r="S203" s="2"/>
      <c r="T203" s="2"/>
    </row>
    <row r="204" spans="1:20" ht="109.5" customHeight="1" thickBot="1" x14ac:dyDescent="0.4">
      <c r="A204" s="229" t="s">
        <v>462</v>
      </c>
      <c r="B204" s="198" t="s">
        <v>477</v>
      </c>
      <c r="C204" s="234">
        <v>2.79</v>
      </c>
      <c r="D204" s="235">
        <v>0.94</v>
      </c>
      <c r="E204" s="197">
        <v>0.6630824372759857</v>
      </c>
      <c r="F204" s="154"/>
      <c r="G204" s="151"/>
      <c r="H204" s="150"/>
      <c r="I204" s="151"/>
      <c r="J204" s="152"/>
      <c r="K204" s="153"/>
      <c r="L204" s="38"/>
      <c r="M204" s="5"/>
      <c r="N204" s="2"/>
      <c r="O204" s="2"/>
      <c r="P204" s="2"/>
      <c r="Q204" s="2"/>
      <c r="R204" s="2"/>
      <c r="S204" s="2"/>
      <c r="T204" s="2"/>
    </row>
    <row r="205" spans="1:20" ht="57.75" thickBot="1" x14ac:dyDescent="0.4">
      <c r="A205" s="40" t="s">
        <v>0</v>
      </c>
      <c r="B205" s="40" t="s">
        <v>1</v>
      </c>
      <c r="C205" s="40" t="s">
        <v>2</v>
      </c>
      <c r="D205" s="41" t="s">
        <v>3</v>
      </c>
      <c r="E205" s="154" t="s">
        <v>4</v>
      </c>
      <c r="F205" s="41" t="s">
        <v>49</v>
      </c>
      <c r="G205" s="151"/>
      <c r="H205" s="150"/>
      <c r="I205" s="151"/>
      <c r="J205" s="152"/>
      <c r="K205" s="153"/>
      <c r="L205" s="38"/>
      <c r="M205" s="5"/>
      <c r="N205" s="2"/>
      <c r="O205" s="2"/>
      <c r="P205" s="2"/>
      <c r="Q205" s="2"/>
      <c r="R205" s="2"/>
      <c r="S205" s="2"/>
      <c r="T205" s="2"/>
    </row>
    <row r="206" spans="1:20" ht="119.25" customHeight="1" thickBot="1" x14ac:dyDescent="0.4">
      <c r="A206" s="229" t="s">
        <v>478</v>
      </c>
      <c r="B206" s="198" t="s">
        <v>493</v>
      </c>
      <c r="C206" s="234">
        <v>4.75</v>
      </c>
      <c r="D206" s="235">
        <v>1.59</v>
      </c>
      <c r="E206" s="197">
        <v>0.66526315789473678</v>
      </c>
      <c r="F206" s="154"/>
      <c r="G206" s="151"/>
      <c r="H206" s="150"/>
      <c r="I206" s="151"/>
      <c r="J206"/>
      <c r="K206" s="153"/>
      <c r="L206" s="38"/>
      <c r="M206" s="5"/>
      <c r="N206" s="2"/>
      <c r="O206" s="2"/>
      <c r="P206" s="2"/>
      <c r="Q206" s="2"/>
      <c r="R206" s="2"/>
      <c r="S206" s="2"/>
      <c r="T206" s="2"/>
    </row>
    <row r="207" spans="1:20" ht="116.25" customHeight="1" thickBot="1" x14ac:dyDescent="0.4">
      <c r="A207" s="229" t="s">
        <v>479</v>
      </c>
      <c r="B207" s="198" t="s">
        <v>494</v>
      </c>
      <c r="C207" s="234">
        <v>6.36</v>
      </c>
      <c r="D207" s="235">
        <v>1.55</v>
      </c>
      <c r="E207" s="197">
        <v>0.75628930817610063</v>
      </c>
      <c r="F207" s="154"/>
      <c r="G207" s="151"/>
      <c r="H207" s="150"/>
      <c r="I207" s="151"/>
      <c r="J207" s="152"/>
      <c r="K207" s="153"/>
      <c r="L207" s="38"/>
      <c r="M207" s="5"/>
      <c r="N207" s="2"/>
      <c r="O207" s="2"/>
      <c r="P207" s="2"/>
      <c r="Q207" s="2"/>
      <c r="R207" s="2"/>
      <c r="S207" s="2"/>
      <c r="T207" s="2"/>
    </row>
    <row r="208" spans="1:20" ht="112.5" customHeight="1" thickBot="1" x14ac:dyDescent="0.4">
      <c r="A208" s="229" t="s">
        <v>480</v>
      </c>
      <c r="B208" s="215" t="s">
        <v>495</v>
      </c>
      <c r="C208" s="234">
        <v>9</v>
      </c>
      <c r="D208" s="235">
        <v>6.06</v>
      </c>
      <c r="E208" s="197">
        <v>0.32666666666666666</v>
      </c>
      <c r="F208" s="154"/>
      <c r="G208" s="151"/>
      <c r="H208" s="150"/>
      <c r="I208" s="151"/>
      <c r="J208" s="152"/>
      <c r="K208" s="153"/>
      <c r="L208" s="38"/>
      <c r="M208" s="5"/>
      <c r="N208" s="2"/>
      <c r="O208" s="2"/>
      <c r="P208" s="2"/>
      <c r="Q208" s="2"/>
      <c r="R208" s="2"/>
      <c r="S208" s="2"/>
      <c r="T208" s="2"/>
    </row>
    <row r="209" spans="1:20" ht="104.25" customHeight="1" thickBot="1" x14ac:dyDescent="0.4">
      <c r="A209" s="229" t="s">
        <v>481</v>
      </c>
      <c r="B209" s="199" t="s">
        <v>496</v>
      </c>
      <c r="C209" s="234">
        <v>13.91</v>
      </c>
      <c r="D209" s="235">
        <v>5.43</v>
      </c>
      <c r="E209" s="197">
        <v>0.60963335729690871</v>
      </c>
      <c r="F209" s="154"/>
      <c r="G209" s="151"/>
      <c r="H209" s="150"/>
      <c r="I209" s="151"/>
      <c r="J209" s="152"/>
      <c r="K209" s="153"/>
      <c r="L209" s="38"/>
      <c r="M209" s="5"/>
      <c r="N209" s="2"/>
      <c r="O209" s="2"/>
      <c r="P209" s="2"/>
      <c r="Q209" s="2"/>
      <c r="R209" s="2"/>
      <c r="S209" s="2"/>
      <c r="T209" s="2"/>
    </row>
    <row r="210" spans="1:20" ht="107.25" customHeight="1" thickBot="1" x14ac:dyDescent="0.4">
      <c r="A210" s="229" t="s">
        <v>482</v>
      </c>
      <c r="B210" s="198" t="s">
        <v>497</v>
      </c>
      <c r="C210" s="234">
        <v>9</v>
      </c>
      <c r="D210" s="235">
        <v>3.03</v>
      </c>
      <c r="E210" s="197">
        <v>0.66333333333333333</v>
      </c>
      <c r="F210" s="154"/>
      <c r="G210" s="151"/>
      <c r="H210" s="150"/>
      <c r="I210" s="151"/>
      <c r="J210" s="152"/>
      <c r="K210" s="153"/>
      <c r="L210" s="38"/>
      <c r="M210" s="5"/>
      <c r="N210" s="2"/>
      <c r="O210" s="2"/>
      <c r="P210" s="2"/>
      <c r="Q210" s="2"/>
      <c r="R210" s="2"/>
      <c r="S210" s="2"/>
      <c r="T210" s="2"/>
    </row>
    <row r="211" spans="1:20" ht="107.25" customHeight="1" thickBot="1" x14ac:dyDescent="0.4">
      <c r="A211" s="229" t="s">
        <v>483</v>
      </c>
      <c r="B211" s="198" t="s">
        <v>498</v>
      </c>
      <c r="C211" s="234">
        <v>8.09</v>
      </c>
      <c r="D211" s="235">
        <v>2.79</v>
      </c>
      <c r="E211" s="197">
        <v>0.65512978986402959</v>
      </c>
      <c r="F211" s="154"/>
      <c r="G211" s="151"/>
      <c r="H211" s="150"/>
      <c r="I211"/>
      <c r="J211" s="152"/>
      <c r="K211" s="153"/>
      <c r="L211" s="38"/>
      <c r="M211" s="5"/>
      <c r="N211" s="2"/>
      <c r="O211" s="2"/>
      <c r="P211" s="2"/>
      <c r="Q211" s="2"/>
      <c r="R211" s="2"/>
      <c r="S211" s="2"/>
      <c r="T211" s="2"/>
    </row>
    <row r="212" spans="1:20" ht="110.25" customHeight="1" thickBot="1" x14ac:dyDescent="0.4">
      <c r="A212" s="229" t="s">
        <v>484</v>
      </c>
      <c r="B212" s="198" t="s">
        <v>499</v>
      </c>
      <c r="C212" s="234">
        <v>7.5600000000000005</v>
      </c>
      <c r="D212" s="235">
        <v>4.91</v>
      </c>
      <c r="E212" s="197">
        <v>0.35052910052910058</v>
      </c>
      <c r="F212" s="41"/>
      <c r="G212" s="151"/>
      <c r="H212" s="150"/>
      <c r="I212" s="151"/>
      <c r="J212" s="152"/>
      <c r="K212" s="153"/>
      <c r="L212" s="38"/>
      <c r="M212" s="5"/>
      <c r="N212" s="2"/>
      <c r="O212" s="2"/>
      <c r="P212" s="2"/>
      <c r="Q212" s="2"/>
      <c r="R212" s="2"/>
      <c r="S212" s="2"/>
      <c r="T212" s="2"/>
    </row>
    <row r="213" spans="1:20" ht="105" customHeight="1" thickBot="1" x14ac:dyDescent="0.4">
      <c r="A213" s="229" t="s">
        <v>485</v>
      </c>
      <c r="B213" s="198" t="s">
        <v>500</v>
      </c>
      <c r="C213" s="234">
        <v>9.84</v>
      </c>
      <c r="D213" s="235">
        <v>6.51</v>
      </c>
      <c r="E213" s="197">
        <v>0.33841463414634143</v>
      </c>
      <c r="F213" s="154"/>
      <c r="G213" s="151"/>
      <c r="H213" s="150"/>
      <c r="I213" s="151"/>
      <c r="J213" s="152"/>
      <c r="K213" s="153"/>
      <c r="L213" s="38"/>
      <c r="M213" s="5"/>
      <c r="N213" s="2"/>
      <c r="O213" s="2"/>
      <c r="P213" s="2"/>
      <c r="Q213" s="2"/>
      <c r="R213" s="2"/>
      <c r="S213" s="2"/>
      <c r="T213" s="2"/>
    </row>
    <row r="214" spans="1:20" ht="108" customHeight="1" thickBot="1" x14ac:dyDescent="0.4">
      <c r="A214" s="229" t="s">
        <v>486</v>
      </c>
      <c r="B214" s="198" t="s">
        <v>501</v>
      </c>
      <c r="C214" s="234">
        <v>9</v>
      </c>
      <c r="D214" s="235">
        <v>6.3</v>
      </c>
      <c r="E214" s="197">
        <v>0.30000000000000004</v>
      </c>
      <c r="F214" s="154"/>
      <c r="G214" s="151"/>
      <c r="H214" s="150"/>
      <c r="I214" s="151"/>
      <c r="J214" s="152"/>
      <c r="K214" s="153"/>
      <c r="L214" s="38"/>
      <c r="M214" s="5"/>
      <c r="N214" s="2"/>
      <c r="O214" s="2"/>
      <c r="P214" s="2"/>
      <c r="Q214" s="2"/>
      <c r="R214" s="2"/>
      <c r="S214" s="2"/>
      <c r="T214" s="2"/>
    </row>
    <row r="215" spans="1:20" ht="111.75" customHeight="1" thickBot="1" x14ac:dyDescent="0.4">
      <c r="A215" s="229" t="s">
        <v>487</v>
      </c>
      <c r="B215" s="198" t="s">
        <v>502</v>
      </c>
      <c r="C215" s="234">
        <v>9.36</v>
      </c>
      <c r="D215" s="235">
        <v>2.16</v>
      </c>
      <c r="E215" s="197">
        <v>0.76923076923076916</v>
      </c>
      <c r="F215" s="154"/>
      <c r="G215" s="151"/>
      <c r="H215" s="150"/>
      <c r="I215" s="151"/>
      <c r="J215" s="152"/>
      <c r="K215" s="153"/>
      <c r="L215" s="38"/>
      <c r="M215" s="5"/>
      <c r="N215" s="2"/>
      <c r="O215" s="2"/>
      <c r="P215" s="2"/>
      <c r="Q215" s="2"/>
      <c r="R215" s="2"/>
      <c r="S215" s="2"/>
      <c r="T215" s="2"/>
    </row>
    <row r="216" spans="1:20" ht="114.75" customHeight="1" thickBot="1" x14ac:dyDescent="0.4">
      <c r="A216" s="229" t="s">
        <v>488</v>
      </c>
      <c r="B216" s="198" t="s">
        <v>503</v>
      </c>
      <c r="C216" s="234">
        <v>12.1</v>
      </c>
      <c r="D216" s="235">
        <v>3.53</v>
      </c>
      <c r="E216" s="197">
        <v>0.70826446280991728</v>
      </c>
      <c r="F216" s="154"/>
      <c r="G216" s="151"/>
      <c r="H216" s="150"/>
      <c r="I216" s="151"/>
      <c r="J216" s="152"/>
      <c r="K216" s="153"/>
      <c r="L216" s="38"/>
      <c r="M216" s="5"/>
      <c r="N216" s="2"/>
      <c r="O216" s="2"/>
      <c r="P216" s="2"/>
      <c r="Q216" s="2"/>
      <c r="R216" s="2"/>
      <c r="S216" s="2"/>
      <c r="T216" s="2"/>
    </row>
    <row r="217" spans="1:20" ht="106.5" customHeight="1" thickBot="1" x14ac:dyDescent="0.4">
      <c r="A217" s="229" t="s">
        <v>489</v>
      </c>
      <c r="B217" s="199" t="s">
        <v>504</v>
      </c>
      <c r="C217" s="234">
        <v>2.66</v>
      </c>
      <c r="D217" s="235">
        <v>1.65</v>
      </c>
      <c r="E217" s="197">
        <v>0.37969924812030087</v>
      </c>
      <c r="F217" s="154"/>
      <c r="G217" s="151"/>
      <c r="H217" s="150"/>
      <c r="I217" s="151"/>
      <c r="J217" s="152"/>
      <c r="K217" s="153"/>
      <c r="L217" s="38"/>
      <c r="M217" s="5"/>
      <c r="N217" s="2"/>
      <c r="O217" s="2"/>
      <c r="P217" s="2"/>
      <c r="Q217" s="2"/>
      <c r="R217" s="2"/>
      <c r="S217" s="2"/>
      <c r="T217" s="2"/>
    </row>
    <row r="218" spans="1:20" ht="109.5" customHeight="1" thickBot="1" x14ac:dyDescent="0.4">
      <c r="A218" s="229" t="s">
        <v>490</v>
      </c>
      <c r="B218" s="198" t="s">
        <v>505</v>
      </c>
      <c r="C218" s="234">
        <v>1.63</v>
      </c>
      <c r="D218" s="235">
        <v>0.26</v>
      </c>
      <c r="E218" s="197">
        <v>0.8404907975460123</v>
      </c>
      <c r="F218" s="154"/>
      <c r="G218" s="151"/>
      <c r="H218" s="150"/>
      <c r="I218" s="151"/>
      <c r="J218" s="152"/>
      <c r="K218" s="153"/>
      <c r="L218" s="38"/>
      <c r="M218" s="5"/>
      <c r="N218" s="2"/>
      <c r="O218" s="2"/>
      <c r="P218" s="2"/>
      <c r="Q218" s="2"/>
      <c r="R218" s="2"/>
      <c r="S218" s="2"/>
      <c r="T218" s="2"/>
    </row>
    <row r="219" spans="1:20" ht="109.5" customHeight="1" thickBot="1" x14ac:dyDescent="0.4">
      <c r="A219" s="229" t="s">
        <v>491</v>
      </c>
      <c r="B219" s="198" t="s">
        <v>506</v>
      </c>
      <c r="C219" s="234">
        <v>16.36</v>
      </c>
      <c r="D219" s="235">
        <v>9.32</v>
      </c>
      <c r="E219" s="197">
        <v>0.43031784841075793</v>
      </c>
      <c r="F219" s="154"/>
      <c r="G219" s="151"/>
      <c r="H219" s="150"/>
      <c r="I219" s="151"/>
      <c r="J219" s="152"/>
      <c r="K219" s="153"/>
      <c r="L219" s="38"/>
      <c r="M219" s="5"/>
      <c r="N219" s="2"/>
      <c r="O219" s="2"/>
      <c r="P219" s="2"/>
      <c r="Q219" s="2"/>
      <c r="R219" s="2"/>
      <c r="S219" s="2"/>
      <c r="T219" s="2"/>
    </row>
    <row r="220" spans="1:20" ht="109.5" customHeight="1" thickBot="1" x14ac:dyDescent="0.4">
      <c r="A220" s="229" t="s">
        <v>492</v>
      </c>
      <c r="B220" s="198" t="s">
        <v>507</v>
      </c>
      <c r="C220" s="234">
        <v>16.36</v>
      </c>
      <c r="D220" s="235">
        <v>9.3000000000000007</v>
      </c>
      <c r="E220" s="197">
        <v>0.43154034229828842</v>
      </c>
      <c r="F220" s="154"/>
      <c r="G220" s="151"/>
      <c r="H220" s="150"/>
      <c r="I220" s="151"/>
      <c r="J220" s="152"/>
      <c r="K220" s="153"/>
      <c r="L220" s="38"/>
      <c r="M220" s="5"/>
      <c r="N220" s="2"/>
      <c r="O220" s="2"/>
      <c r="P220" s="2"/>
      <c r="Q220" s="2"/>
      <c r="R220" s="2"/>
      <c r="S220" s="2"/>
      <c r="T220" s="2"/>
    </row>
    <row r="221" spans="1:20" ht="57.75" thickBot="1" x14ac:dyDescent="0.4">
      <c r="A221" s="40" t="s">
        <v>0</v>
      </c>
      <c r="B221" s="40" t="s">
        <v>1</v>
      </c>
      <c r="C221" s="40" t="s">
        <v>2</v>
      </c>
      <c r="D221" s="41" t="s">
        <v>3</v>
      </c>
      <c r="E221" s="154" t="s">
        <v>4</v>
      </c>
      <c r="F221" s="41" t="s">
        <v>49</v>
      </c>
      <c r="G221" s="151"/>
      <c r="H221" s="150"/>
      <c r="I221" s="151"/>
      <c r="J221" s="152"/>
      <c r="K221" s="153"/>
      <c r="L221" s="38"/>
      <c r="M221" s="5"/>
      <c r="N221" s="2"/>
      <c r="O221" s="2"/>
      <c r="P221" s="2"/>
      <c r="Q221" s="2"/>
      <c r="R221" s="2"/>
      <c r="S221" s="2"/>
      <c r="T221" s="2"/>
    </row>
    <row r="222" spans="1:20" ht="115.5" customHeight="1" thickBot="1" x14ac:dyDescent="0.4">
      <c r="A222" s="229" t="s">
        <v>605</v>
      </c>
      <c r="B222" s="237" t="s">
        <v>606</v>
      </c>
      <c r="C222" s="234">
        <v>9</v>
      </c>
      <c r="D222" s="235">
        <v>4.5</v>
      </c>
      <c r="E222" s="197">
        <v>0.5</v>
      </c>
      <c r="F222" s="41"/>
      <c r="G222" s="151"/>
      <c r="H222" s="150"/>
      <c r="I222" s="151"/>
      <c r="J222" s="152"/>
      <c r="K222" s="153"/>
      <c r="L222" s="38"/>
      <c r="M222" s="5"/>
      <c r="N222" s="2"/>
      <c r="O222" s="2"/>
      <c r="P222" s="2"/>
      <c r="Q222" s="2"/>
      <c r="R222" s="2"/>
      <c r="S222" s="2"/>
      <c r="T222" s="2"/>
    </row>
    <row r="223" spans="1:20" ht="108" customHeight="1" thickBot="1" x14ac:dyDescent="0.4">
      <c r="A223" s="229" t="s">
        <v>607</v>
      </c>
      <c r="B223" s="237" t="s">
        <v>608</v>
      </c>
      <c r="C223" s="234">
        <v>9</v>
      </c>
      <c r="D223" s="235">
        <v>4.5</v>
      </c>
      <c r="E223" s="197">
        <v>0.5</v>
      </c>
      <c r="F223" s="41"/>
      <c r="G223" s="151"/>
      <c r="H223" s="150"/>
      <c r="I223" s="151"/>
      <c r="J223" s="152"/>
      <c r="K223" s="153"/>
      <c r="L223" s="38"/>
      <c r="M223" s="5"/>
      <c r="N223" s="2"/>
      <c r="O223" s="2"/>
      <c r="P223" s="2"/>
      <c r="Q223" s="2"/>
      <c r="R223" s="2"/>
      <c r="S223" s="2"/>
      <c r="T223" s="2"/>
    </row>
    <row r="224" spans="1:20" ht="108.75" customHeight="1" thickBot="1" x14ac:dyDescent="0.4">
      <c r="A224" s="229" t="s">
        <v>609</v>
      </c>
      <c r="B224" s="237" t="s">
        <v>612</v>
      </c>
      <c r="C224" s="234">
        <v>9</v>
      </c>
      <c r="D224" s="235">
        <v>4.5</v>
      </c>
      <c r="E224" s="197">
        <v>0.5</v>
      </c>
      <c r="F224" s="41"/>
      <c r="G224" s="151"/>
      <c r="H224" s="150"/>
      <c r="I224" s="151"/>
      <c r="J224" s="152"/>
      <c r="K224" s="153"/>
      <c r="L224" s="38"/>
      <c r="M224" s="5"/>
      <c r="N224" s="2"/>
      <c r="O224" s="2"/>
      <c r="P224" s="2"/>
      <c r="Q224" s="2"/>
      <c r="R224" s="2"/>
      <c r="S224" s="2"/>
      <c r="T224" s="2"/>
    </row>
    <row r="225" spans="1:20" ht="110.25" customHeight="1" thickBot="1" x14ac:dyDescent="0.4">
      <c r="A225" s="229" t="s">
        <v>610</v>
      </c>
      <c r="B225" s="237" t="s">
        <v>613</v>
      </c>
      <c r="C225" s="234">
        <v>9</v>
      </c>
      <c r="D225" s="235">
        <v>4.5</v>
      </c>
      <c r="E225" s="197">
        <v>0.5</v>
      </c>
      <c r="F225" s="41"/>
      <c r="G225" s="151"/>
      <c r="H225" s="150"/>
      <c r="I225" s="151"/>
      <c r="J225" s="152"/>
      <c r="K225" s="153"/>
      <c r="L225" s="38"/>
      <c r="M225" s="5"/>
      <c r="N225" s="2"/>
      <c r="O225" s="2"/>
      <c r="P225" s="2"/>
      <c r="Q225" s="2"/>
      <c r="R225" s="2"/>
      <c r="S225" s="2"/>
      <c r="T225" s="2"/>
    </row>
    <row r="226" spans="1:20" ht="110.25" customHeight="1" thickBot="1" x14ac:dyDescent="0.4">
      <c r="A226" s="229" t="s">
        <v>611</v>
      </c>
      <c r="B226" s="237" t="s">
        <v>614</v>
      </c>
      <c r="C226" s="234">
        <v>9</v>
      </c>
      <c r="D226" s="235">
        <v>4.5</v>
      </c>
      <c r="E226" s="197">
        <v>0.5</v>
      </c>
      <c r="F226" s="41"/>
      <c r="G226" s="151"/>
      <c r="H226" s="150"/>
      <c r="I226" s="151"/>
      <c r="J226" s="152"/>
      <c r="K226" s="153"/>
      <c r="L226" s="38"/>
      <c r="M226" s="5"/>
      <c r="N226" s="2"/>
      <c r="O226" s="2"/>
      <c r="P226" s="2"/>
      <c r="Q226" s="2"/>
      <c r="R226" s="2"/>
      <c r="S226" s="2"/>
      <c r="T226" s="2"/>
    </row>
    <row r="227" spans="1:20" ht="110.25" customHeight="1" thickBot="1" x14ac:dyDescent="0.4">
      <c r="A227" s="229" t="s">
        <v>508</v>
      </c>
      <c r="B227" s="198" t="s">
        <v>524</v>
      </c>
      <c r="C227" s="234">
        <v>6.55</v>
      </c>
      <c r="D227" s="235">
        <v>3.82</v>
      </c>
      <c r="E227" s="197">
        <v>0.416793893129771</v>
      </c>
      <c r="F227" s="154"/>
      <c r="G227" s="151"/>
      <c r="H227" s="150"/>
      <c r="I227" s="151"/>
      <c r="J227" s="152"/>
      <c r="K227" s="153"/>
      <c r="L227" s="38"/>
      <c r="M227" s="5"/>
      <c r="N227" s="2"/>
      <c r="O227" s="2"/>
      <c r="P227" s="2"/>
      <c r="Q227" s="2"/>
      <c r="R227" s="2"/>
      <c r="S227" s="2"/>
      <c r="T227" s="2"/>
    </row>
    <row r="228" spans="1:20" ht="110.25" customHeight="1" thickBot="1" x14ac:dyDescent="0.4">
      <c r="A228" s="229" t="s">
        <v>509</v>
      </c>
      <c r="B228" s="198" t="s">
        <v>525</v>
      </c>
      <c r="C228" s="234">
        <v>4.09</v>
      </c>
      <c r="D228" s="235">
        <v>2.21</v>
      </c>
      <c r="E228" s="197">
        <v>0.45965770171149145</v>
      </c>
      <c r="F228" s="154"/>
      <c r="G228" s="151"/>
      <c r="H228" s="150"/>
      <c r="I228" s="151"/>
      <c r="J228" s="152"/>
      <c r="K228" s="153"/>
      <c r="L228" s="38"/>
      <c r="M228" s="5"/>
      <c r="N228" s="2"/>
      <c r="O228" s="2"/>
      <c r="P228" s="2"/>
      <c r="Q228" s="2"/>
      <c r="R228" s="2"/>
      <c r="S228" s="2"/>
      <c r="T228" s="2"/>
    </row>
    <row r="229" spans="1:20" ht="110.25" customHeight="1" thickBot="1" x14ac:dyDescent="0.4">
      <c r="A229" s="229" t="s">
        <v>510</v>
      </c>
      <c r="B229" s="198" t="s">
        <v>526</v>
      </c>
      <c r="C229" s="234">
        <v>4.09</v>
      </c>
      <c r="D229" s="235">
        <v>2.2200000000000002</v>
      </c>
      <c r="E229" s="197">
        <v>0.45721271393643026</v>
      </c>
      <c r="F229" s="154"/>
      <c r="G229" s="151"/>
      <c r="H229" s="150"/>
      <c r="I229" s="151"/>
      <c r="J229" s="152"/>
      <c r="K229" s="153"/>
      <c r="L229" s="38"/>
      <c r="M229" s="5"/>
      <c r="N229" s="2"/>
      <c r="O229" s="2"/>
      <c r="P229" s="2"/>
      <c r="Q229" s="2"/>
      <c r="R229" s="2"/>
      <c r="S229" s="2"/>
      <c r="T229" s="2"/>
    </row>
    <row r="230" spans="1:20" ht="109.5" customHeight="1" thickBot="1" x14ac:dyDescent="0.4">
      <c r="A230" s="229" t="s">
        <v>511</v>
      </c>
      <c r="B230" s="198" t="s">
        <v>527</v>
      </c>
      <c r="C230" s="234">
        <v>11.82</v>
      </c>
      <c r="D230" s="235">
        <v>6.63</v>
      </c>
      <c r="E230" s="197">
        <v>0.43908629441624369</v>
      </c>
      <c r="F230" s="154"/>
      <c r="G230" s="151"/>
      <c r="H230" s="150"/>
      <c r="I230" s="151"/>
      <c r="J230" s="152"/>
      <c r="K230" s="153"/>
      <c r="L230" s="38"/>
      <c r="M230" s="5"/>
      <c r="N230" s="2"/>
      <c r="O230" s="2"/>
      <c r="P230" s="2"/>
      <c r="Q230" s="2"/>
      <c r="R230" s="2"/>
      <c r="S230" s="2"/>
      <c r="T230" s="2"/>
    </row>
    <row r="231" spans="1:20" ht="109.5" customHeight="1" thickBot="1" x14ac:dyDescent="0.4">
      <c r="A231" s="229" t="s">
        <v>512</v>
      </c>
      <c r="B231" s="198" t="s">
        <v>528</v>
      </c>
      <c r="C231" s="234">
        <v>4.4000000000000004</v>
      </c>
      <c r="D231" s="235">
        <v>0.68</v>
      </c>
      <c r="E231" s="197">
        <v>0.84545454545454546</v>
      </c>
      <c r="F231" s="154"/>
      <c r="G231" s="151"/>
      <c r="H231" s="150"/>
      <c r="I231" s="151"/>
      <c r="J231" s="152"/>
      <c r="K231" s="153"/>
      <c r="L231" s="38"/>
      <c r="M231" s="5"/>
      <c r="N231" s="2"/>
      <c r="O231" s="2"/>
      <c r="P231" s="2"/>
      <c r="Q231" s="2"/>
      <c r="R231" s="2"/>
      <c r="S231" s="2"/>
      <c r="T231" s="2"/>
    </row>
    <row r="232" spans="1:20" ht="108.75" customHeight="1" thickBot="1" x14ac:dyDescent="0.4">
      <c r="A232" s="229" t="s">
        <v>513</v>
      </c>
      <c r="B232" s="198" t="s">
        <v>529</v>
      </c>
      <c r="C232" s="234">
        <v>12.64</v>
      </c>
      <c r="D232" s="235">
        <v>7.08</v>
      </c>
      <c r="E232" s="197">
        <v>0.439873417721519</v>
      </c>
      <c r="F232" s="154"/>
      <c r="G232" s="151"/>
      <c r="H232" s="150"/>
      <c r="I232" s="151"/>
      <c r="J232" s="152"/>
      <c r="K232" s="153"/>
      <c r="L232" s="38"/>
      <c r="M232" s="5"/>
      <c r="N232" s="2"/>
      <c r="O232" s="2"/>
      <c r="P232" s="2"/>
      <c r="Q232" s="2"/>
      <c r="R232" s="2"/>
      <c r="S232" s="2"/>
      <c r="T232" s="2"/>
    </row>
    <row r="233" spans="1:20" ht="109.5" customHeight="1" thickBot="1" x14ac:dyDescent="0.4">
      <c r="A233" s="229" t="s">
        <v>514</v>
      </c>
      <c r="B233" s="198" t="s">
        <v>530</v>
      </c>
      <c r="C233" s="234">
        <v>5.64</v>
      </c>
      <c r="D233" s="235">
        <v>2.1800000000000002</v>
      </c>
      <c r="E233" s="197">
        <v>0.61347517730496448</v>
      </c>
      <c r="F233" s="154"/>
      <c r="G233" s="151"/>
      <c r="H233" s="150"/>
      <c r="I233" s="151"/>
      <c r="J233" s="152"/>
      <c r="K233" s="153"/>
      <c r="L233" s="38"/>
      <c r="M233" s="5"/>
      <c r="N233" s="2"/>
      <c r="O233" s="2"/>
      <c r="P233" s="2"/>
      <c r="Q233" s="2"/>
      <c r="R233" s="2"/>
      <c r="S233" s="2"/>
      <c r="T233" s="2"/>
    </row>
    <row r="234" spans="1:20" ht="109.5" customHeight="1" thickBot="1" x14ac:dyDescent="0.4">
      <c r="A234" s="229" t="s">
        <v>515</v>
      </c>
      <c r="B234" s="198" t="s">
        <v>531</v>
      </c>
      <c r="C234" s="234">
        <v>10.36</v>
      </c>
      <c r="D234" s="235">
        <v>4.01</v>
      </c>
      <c r="E234" s="197">
        <v>0.61293436293436288</v>
      </c>
      <c r="F234" s="154"/>
      <c r="G234" s="151"/>
      <c r="H234" s="150"/>
      <c r="I234" s="151"/>
      <c r="J234" s="152"/>
      <c r="K234" s="153"/>
      <c r="L234" s="38"/>
      <c r="M234" s="5"/>
      <c r="N234" s="2"/>
      <c r="O234" s="2"/>
      <c r="P234" s="2"/>
      <c r="Q234" s="2"/>
      <c r="R234" s="2"/>
      <c r="S234" s="2"/>
      <c r="T234" s="2"/>
    </row>
    <row r="235" spans="1:20" ht="109.5" customHeight="1" thickBot="1" x14ac:dyDescent="0.4">
      <c r="A235" s="229" t="s">
        <v>516</v>
      </c>
      <c r="B235" s="198" t="s">
        <v>532</v>
      </c>
      <c r="C235" s="234">
        <v>6.26</v>
      </c>
      <c r="D235" s="235">
        <v>1.89</v>
      </c>
      <c r="E235" s="197">
        <v>0.69808306709265178</v>
      </c>
      <c r="F235" s="154"/>
      <c r="G235" s="151"/>
      <c r="H235" s="150"/>
      <c r="I235" s="151"/>
      <c r="J235" s="152"/>
      <c r="K235" s="153"/>
      <c r="L235" s="38"/>
      <c r="M235" s="5"/>
      <c r="N235" s="2"/>
      <c r="O235" s="2"/>
      <c r="P235" s="2"/>
      <c r="Q235" s="2"/>
      <c r="R235" s="2"/>
      <c r="S235" s="2"/>
      <c r="T235" s="2"/>
    </row>
    <row r="236" spans="1:20" ht="109.5" customHeight="1" thickBot="1" x14ac:dyDescent="0.4">
      <c r="A236" s="229" t="s">
        <v>517</v>
      </c>
      <c r="B236" s="198" t="s">
        <v>533</v>
      </c>
      <c r="C236" s="234">
        <v>9.91</v>
      </c>
      <c r="D236" s="235">
        <v>4.68</v>
      </c>
      <c r="E236" s="197">
        <v>0.52774974772956607</v>
      </c>
      <c r="F236" s="154"/>
      <c r="G236" s="151"/>
      <c r="H236" s="150"/>
      <c r="I236" s="151"/>
      <c r="J236" s="152"/>
      <c r="K236" s="153"/>
      <c r="L236" s="38"/>
      <c r="M236" s="5"/>
      <c r="N236" s="2"/>
      <c r="O236" s="2"/>
      <c r="P236" s="2"/>
      <c r="Q236" s="2"/>
      <c r="R236" s="2"/>
      <c r="S236" s="2"/>
      <c r="T236" s="2"/>
    </row>
    <row r="237" spans="1:20" ht="57.75" thickBot="1" x14ac:dyDescent="0.4">
      <c r="A237" s="40" t="s">
        <v>0</v>
      </c>
      <c r="B237" s="40" t="s">
        <v>1</v>
      </c>
      <c r="C237" s="40" t="s">
        <v>2</v>
      </c>
      <c r="D237" s="41" t="s">
        <v>3</v>
      </c>
      <c r="E237" s="154" t="s">
        <v>4</v>
      </c>
      <c r="F237" s="41" t="s">
        <v>49</v>
      </c>
      <c r="G237" s="151"/>
      <c r="H237" s="150"/>
      <c r="I237" s="151"/>
      <c r="J237" s="152"/>
      <c r="K237" s="153"/>
      <c r="L237" s="38"/>
      <c r="M237" s="5"/>
      <c r="N237" s="2"/>
      <c r="O237" s="2"/>
      <c r="P237" s="2"/>
      <c r="Q237" s="2"/>
      <c r="R237" s="2"/>
      <c r="S237" s="2"/>
      <c r="T237" s="2"/>
    </row>
    <row r="238" spans="1:20" ht="119.25" customHeight="1" thickBot="1" x14ac:dyDescent="0.4">
      <c r="A238" s="229" t="s">
        <v>518</v>
      </c>
      <c r="B238" s="198" t="s">
        <v>534</v>
      </c>
      <c r="C238" s="234">
        <v>10</v>
      </c>
      <c r="D238" s="235">
        <v>5.04</v>
      </c>
      <c r="E238" s="197">
        <v>0.496</v>
      </c>
      <c r="F238" s="154"/>
      <c r="G238" s="151"/>
      <c r="H238" s="150"/>
      <c r="I238" s="151"/>
      <c r="J238" s="152"/>
      <c r="K238" s="153"/>
      <c r="L238" s="38"/>
      <c r="M238" s="5"/>
      <c r="N238" s="2"/>
      <c r="O238" s="2"/>
      <c r="P238" s="2"/>
      <c r="Q238" s="2"/>
      <c r="R238" s="2"/>
      <c r="S238" s="2"/>
      <c r="T238" s="2"/>
    </row>
    <row r="239" spans="1:20" ht="105" customHeight="1" thickBot="1" x14ac:dyDescent="0.4">
      <c r="A239" s="229" t="s">
        <v>519</v>
      </c>
      <c r="B239" s="198" t="s">
        <v>535</v>
      </c>
      <c r="C239" s="234">
        <v>6.36</v>
      </c>
      <c r="D239" s="235">
        <v>3.2</v>
      </c>
      <c r="E239" s="197">
        <v>0.49685534591194969</v>
      </c>
      <c r="F239" s="154"/>
      <c r="G239" s="151"/>
      <c r="H239" s="150"/>
      <c r="I239" s="151"/>
      <c r="J239" s="152"/>
      <c r="K239" s="153"/>
      <c r="L239" s="38"/>
      <c r="M239" s="5"/>
      <c r="N239" s="2"/>
      <c r="O239" s="2"/>
      <c r="P239" s="2"/>
      <c r="Q239" s="2"/>
      <c r="R239" s="2"/>
      <c r="S239" s="2"/>
      <c r="T239" s="2"/>
    </row>
    <row r="240" spans="1:20" ht="116.25" customHeight="1" thickBot="1" x14ac:dyDescent="0.4">
      <c r="A240" s="229" t="s">
        <v>520</v>
      </c>
      <c r="B240" s="198" t="s">
        <v>536</v>
      </c>
      <c r="C240" s="234">
        <v>10</v>
      </c>
      <c r="D240" s="235">
        <v>5.04</v>
      </c>
      <c r="E240" s="197">
        <v>0.496</v>
      </c>
      <c r="F240" s="154"/>
      <c r="G240" s="151"/>
      <c r="H240" s="150"/>
      <c r="I240" s="151"/>
      <c r="J240" s="152"/>
      <c r="K240" s="153"/>
      <c r="L240" s="38"/>
      <c r="M240" s="5"/>
      <c r="N240" s="2"/>
      <c r="O240" s="2"/>
      <c r="P240" s="2"/>
      <c r="Q240" s="2"/>
      <c r="R240" s="2"/>
      <c r="S240" s="2"/>
      <c r="T240" s="2"/>
    </row>
    <row r="241" spans="1:20" ht="119.25" customHeight="1" thickBot="1" x14ac:dyDescent="0.4">
      <c r="A241" s="229" t="s">
        <v>521</v>
      </c>
      <c r="B241" s="198" t="s">
        <v>537</v>
      </c>
      <c r="C241" s="234">
        <v>13.64</v>
      </c>
      <c r="D241" s="235">
        <v>6.9</v>
      </c>
      <c r="E241" s="197">
        <v>0.49413489736070382</v>
      </c>
      <c r="F241" s="154"/>
      <c r="G241" s="151"/>
      <c r="H241" s="150"/>
      <c r="I241" s="151"/>
      <c r="J241" s="152"/>
      <c r="K241" s="153"/>
      <c r="L241" s="38"/>
      <c r="M241" s="5"/>
      <c r="N241" s="2"/>
      <c r="O241" s="2"/>
      <c r="P241" s="2"/>
      <c r="Q241" s="2"/>
      <c r="R241" s="2"/>
      <c r="S241" s="2"/>
      <c r="T241" s="2"/>
    </row>
    <row r="242" spans="1:20" ht="109.5" customHeight="1" thickBot="1" x14ac:dyDescent="0.4">
      <c r="A242" s="229" t="s">
        <v>522</v>
      </c>
      <c r="B242" s="198" t="s">
        <v>538</v>
      </c>
      <c r="C242" s="234">
        <v>12.3</v>
      </c>
      <c r="D242" s="235">
        <v>3.68</v>
      </c>
      <c r="E242" s="197">
        <v>0.70081300813008129</v>
      </c>
      <c r="F242" s="154"/>
      <c r="G242" s="151"/>
      <c r="H242" s="150"/>
      <c r="I242" s="151"/>
      <c r="J242" s="152"/>
      <c r="K242" s="153"/>
      <c r="L242" s="38"/>
      <c r="M242" s="5"/>
      <c r="N242" s="2"/>
      <c r="O242" s="2"/>
      <c r="P242" s="2"/>
      <c r="Q242" s="2"/>
      <c r="R242" s="2"/>
      <c r="S242" s="2"/>
      <c r="T242" s="2"/>
    </row>
    <row r="243" spans="1:20" ht="109.5" customHeight="1" thickBot="1" x14ac:dyDescent="0.4">
      <c r="A243" s="229" t="s">
        <v>523</v>
      </c>
      <c r="B243" s="198" t="s">
        <v>539</v>
      </c>
      <c r="C243" s="234">
        <v>34.64</v>
      </c>
      <c r="D243" s="235">
        <v>17.739999999999998</v>
      </c>
      <c r="E243" s="197">
        <v>0.48787528868360286</v>
      </c>
      <c r="F243" s="154"/>
      <c r="G243" s="151"/>
      <c r="H243" s="150"/>
      <c r="I243" s="151"/>
      <c r="J243" s="152"/>
      <c r="K243" s="153"/>
      <c r="L243" s="38"/>
      <c r="M243" s="5"/>
      <c r="N243" s="2"/>
      <c r="O243" s="2"/>
      <c r="P243" s="2"/>
      <c r="Q243" s="2"/>
      <c r="R243" s="2"/>
      <c r="S243" s="2"/>
      <c r="T243" s="2"/>
    </row>
    <row r="244" spans="1:20" ht="109.5" customHeight="1" thickBot="1" x14ac:dyDescent="0.4">
      <c r="A244" s="229" t="s">
        <v>540</v>
      </c>
      <c r="B244" s="198" t="s">
        <v>555</v>
      </c>
      <c r="C244" s="234">
        <v>4.91</v>
      </c>
      <c r="D244" s="235">
        <v>2.92</v>
      </c>
      <c r="E244" s="197">
        <v>0.40529531568228105</v>
      </c>
      <c r="F244" s="154"/>
      <c r="G244" s="151"/>
      <c r="H244" s="150"/>
      <c r="I244" s="151"/>
      <c r="J244" s="152"/>
      <c r="K244" s="153"/>
      <c r="L244" s="38"/>
      <c r="M244" s="5"/>
      <c r="N244" s="2"/>
      <c r="O244" s="2"/>
      <c r="P244" s="2"/>
      <c r="Q244" s="2"/>
      <c r="R244" s="2"/>
      <c r="S244" s="2"/>
      <c r="T244" s="2"/>
    </row>
    <row r="245" spans="1:20" ht="109.5" customHeight="1" thickBot="1" x14ac:dyDescent="0.4">
      <c r="A245" s="229" t="s">
        <v>214</v>
      </c>
      <c r="B245" s="198" t="s">
        <v>556</v>
      </c>
      <c r="C245" s="234">
        <v>12.57</v>
      </c>
      <c r="D245" s="235">
        <v>7.97</v>
      </c>
      <c r="E245" s="197">
        <v>0.36595067621320609</v>
      </c>
      <c r="F245" s="154"/>
      <c r="G245" s="151"/>
      <c r="H245" s="150"/>
      <c r="I245" s="151"/>
      <c r="J245" s="152"/>
      <c r="K245" s="153"/>
      <c r="L245" s="38"/>
      <c r="M245" s="5"/>
      <c r="N245" s="2"/>
      <c r="O245" s="2"/>
      <c r="P245" s="2"/>
      <c r="Q245" s="2"/>
      <c r="R245" s="2"/>
      <c r="S245" s="2"/>
      <c r="T245" s="2"/>
    </row>
    <row r="246" spans="1:20" ht="120.75" customHeight="1" thickBot="1" x14ac:dyDescent="0.4">
      <c r="A246" s="229" t="s">
        <v>541</v>
      </c>
      <c r="B246" s="198" t="s">
        <v>557</v>
      </c>
      <c r="C246" s="234">
        <v>14.61</v>
      </c>
      <c r="D246" s="235">
        <v>9.4499999999999993</v>
      </c>
      <c r="E246" s="197">
        <v>0.35318275154004108</v>
      </c>
      <c r="F246" s="154"/>
      <c r="G246" s="151"/>
      <c r="H246" s="150"/>
      <c r="I246" s="151"/>
      <c r="J246" s="152"/>
      <c r="K246" s="153"/>
      <c r="L246" s="38"/>
      <c r="M246" s="5"/>
      <c r="N246" s="2"/>
      <c r="O246" s="2"/>
      <c r="P246" s="2"/>
      <c r="Q246" s="2"/>
      <c r="R246" s="2"/>
      <c r="S246" s="2"/>
      <c r="T246" s="2"/>
    </row>
    <row r="247" spans="1:20" ht="110.25" customHeight="1" thickBot="1" x14ac:dyDescent="0.4">
      <c r="A247" s="229" t="s">
        <v>542</v>
      </c>
      <c r="B247" s="198" t="s">
        <v>558</v>
      </c>
      <c r="C247" s="234">
        <v>15.13</v>
      </c>
      <c r="D247" s="235">
        <v>9.74</v>
      </c>
      <c r="E247" s="197">
        <v>0.35624586913417056</v>
      </c>
      <c r="F247" s="154"/>
      <c r="G247" s="151"/>
      <c r="H247" s="150"/>
      <c r="I247" s="151"/>
      <c r="J247" s="152"/>
      <c r="K247" s="153"/>
      <c r="L247" s="38"/>
      <c r="M247" s="5"/>
      <c r="N247" s="2"/>
      <c r="O247" s="2"/>
      <c r="P247" s="2"/>
      <c r="Q247" s="2"/>
      <c r="R247" s="2"/>
      <c r="S247" s="2"/>
      <c r="T247" s="2"/>
    </row>
    <row r="248" spans="1:20" ht="107.25" customHeight="1" thickBot="1" x14ac:dyDescent="0.4">
      <c r="A248" s="229" t="s">
        <v>543</v>
      </c>
      <c r="B248" s="198" t="s">
        <v>559</v>
      </c>
      <c r="C248" s="234">
        <v>12.21</v>
      </c>
      <c r="D248" s="235">
        <v>6.02</v>
      </c>
      <c r="E248" s="197">
        <v>0.50696150696150699</v>
      </c>
      <c r="F248" s="154"/>
      <c r="G248" s="151"/>
      <c r="H248" s="150"/>
      <c r="I248" s="151"/>
      <c r="J248" s="152"/>
      <c r="K248" s="153"/>
      <c r="L248" s="38"/>
      <c r="M248" s="5"/>
      <c r="N248" s="2"/>
      <c r="O248" s="2"/>
      <c r="P248" s="2"/>
      <c r="Q248" s="2"/>
      <c r="R248" s="2"/>
      <c r="S248" s="2"/>
      <c r="T248" s="2"/>
    </row>
    <row r="249" spans="1:20" ht="103.5" customHeight="1" thickBot="1" x14ac:dyDescent="0.4">
      <c r="A249" s="229" t="s">
        <v>544</v>
      </c>
      <c r="B249" s="198" t="s">
        <v>560</v>
      </c>
      <c r="C249" s="234">
        <v>12.18</v>
      </c>
      <c r="D249" s="235">
        <v>5.26</v>
      </c>
      <c r="E249" s="197">
        <v>0.56814449917898191</v>
      </c>
      <c r="F249" s="154"/>
      <c r="G249" s="151"/>
      <c r="H249" s="150"/>
      <c r="I249" s="151"/>
      <c r="J249" s="152"/>
      <c r="K249" s="153"/>
      <c r="L249" s="38"/>
      <c r="M249" s="5"/>
      <c r="N249" s="2"/>
      <c r="O249" s="2"/>
      <c r="P249" s="2"/>
      <c r="Q249" s="2"/>
      <c r="R249" s="2"/>
      <c r="S249" s="2"/>
      <c r="T249" s="2"/>
    </row>
    <row r="250" spans="1:20" ht="110.25" customHeight="1" thickBot="1" x14ac:dyDescent="0.4">
      <c r="A250" s="229" t="s">
        <v>545</v>
      </c>
      <c r="B250" s="198" t="s">
        <v>561</v>
      </c>
      <c r="C250" s="234">
        <v>11.09</v>
      </c>
      <c r="D250" s="235">
        <v>3.43</v>
      </c>
      <c r="E250" s="197">
        <v>0.69071235347159599</v>
      </c>
      <c r="F250" s="154"/>
      <c r="G250" s="151"/>
      <c r="H250" s="150"/>
      <c r="I250" s="151"/>
      <c r="J250" s="152"/>
      <c r="K250" s="153"/>
      <c r="L250" s="38"/>
      <c r="M250" s="5"/>
      <c r="N250" s="2"/>
      <c r="O250" s="2"/>
      <c r="P250" s="2"/>
      <c r="Q250" s="2"/>
      <c r="R250" s="2"/>
      <c r="S250" s="2"/>
      <c r="T250" s="2"/>
    </row>
    <row r="251" spans="1:20" ht="107.25" customHeight="1" thickBot="1" x14ac:dyDescent="0.4">
      <c r="A251" s="229" t="s">
        <v>615</v>
      </c>
      <c r="B251" s="198" t="s">
        <v>616</v>
      </c>
      <c r="C251" s="234">
        <v>18.09</v>
      </c>
      <c r="D251" s="235">
        <v>8.9</v>
      </c>
      <c r="E251" s="197">
        <v>0.50801547816473192</v>
      </c>
      <c r="F251" s="154"/>
      <c r="G251" s="151"/>
      <c r="H251" s="150"/>
      <c r="I251" s="151"/>
      <c r="J251" s="152"/>
      <c r="K251" s="153"/>
      <c r="L251" s="38"/>
      <c r="M251" s="5"/>
      <c r="N251" s="2"/>
      <c r="O251" s="2"/>
      <c r="P251" s="2"/>
      <c r="Q251" s="2"/>
      <c r="R251" s="2"/>
      <c r="S251" s="2"/>
      <c r="T251" s="2"/>
    </row>
    <row r="252" spans="1:20" ht="123.75" customHeight="1" thickBot="1" x14ac:dyDescent="0.4">
      <c r="A252" s="229" t="s">
        <v>546</v>
      </c>
      <c r="B252" s="198" t="s">
        <v>562</v>
      </c>
      <c r="C252" s="234">
        <v>11.82</v>
      </c>
      <c r="D252" s="235">
        <v>4.4400000000000004</v>
      </c>
      <c r="E252" s="197">
        <v>0.62436548223350252</v>
      </c>
      <c r="F252" s="154"/>
      <c r="G252" s="151"/>
      <c r="H252" s="150"/>
      <c r="I252" s="151"/>
      <c r="J252" s="152"/>
      <c r="K252" s="153"/>
      <c r="L252" s="38"/>
      <c r="M252" s="5"/>
      <c r="N252" s="2"/>
      <c r="O252" s="2"/>
      <c r="P252" s="2"/>
      <c r="Q252" s="2"/>
      <c r="R252" s="2"/>
      <c r="S252" s="2"/>
      <c r="T252" s="2"/>
    </row>
    <row r="253" spans="1:20" ht="63.75" thickBot="1" x14ac:dyDescent="0.4">
      <c r="A253" s="40" t="s">
        <v>0</v>
      </c>
      <c r="B253" s="239" t="s">
        <v>1</v>
      </c>
      <c r="C253" s="240" t="s">
        <v>2</v>
      </c>
      <c r="D253" s="238" t="s">
        <v>3</v>
      </c>
      <c r="E253" s="241" t="s">
        <v>4</v>
      </c>
      <c r="F253" s="154" t="s">
        <v>49</v>
      </c>
      <c r="G253" s="151"/>
      <c r="H253" s="150"/>
      <c r="I253" s="151"/>
      <c r="J253" s="152"/>
      <c r="K253" s="153"/>
      <c r="L253" s="38"/>
      <c r="M253" s="5"/>
      <c r="N253" s="2"/>
      <c r="O253" s="2"/>
      <c r="P253" s="2"/>
      <c r="Q253" s="2"/>
      <c r="R253" s="2"/>
      <c r="S253" s="2"/>
      <c r="T253" s="2"/>
    </row>
    <row r="254" spans="1:20" ht="115.5" customHeight="1" thickBot="1" x14ac:dyDescent="0.4">
      <c r="A254" s="229" t="s">
        <v>547</v>
      </c>
      <c r="B254" s="198" t="s">
        <v>563</v>
      </c>
      <c r="C254" s="234">
        <v>8.17</v>
      </c>
      <c r="D254" s="235">
        <v>3.89</v>
      </c>
      <c r="E254" s="197">
        <v>0.5238678090575275</v>
      </c>
      <c r="F254" s="154"/>
      <c r="G254" s="151"/>
      <c r="H254" s="150"/>
      <c r="I254" s="151"/>
      <c r="J254" s="152"/>
      <c r="K254" s="153"/>
      <c r="L254" s="38"/>
      <c r="M254" s="5"/>
      <c r="N254" s="2"/>
      <c r="O254" s="2"/>
      <c r="P254" s="2"/>
      <c r="Q254" s="2"/>
      <c r="R254" s="2"/>
      <c r="S254" s="2"/>
      <c r="T254" s="2"/>
    </row>
    <row r="255" spans="1:20" ht="114" customHeight="1" thickBot="1" x14ac:dyDescent="0.4">
      <c r="A255" s="229" t="s">
        <v>548</v>
      </c>
      <c r="B255" s="198" t="s">
        <v>564</v>
      </c>
      <c r="C255" s="234">
        <v>14.93</v>
      </c>
      <c r="D255" s="235">
        <v>5.79</v>
      </c>
      <c r="E255" s="197">
        <v>0.61219022103148024</v>
      </c>
      <c r="F255" s="154"/>
      <c r="G255" s="151"/>
      <c r="H255" s="150"/>
      <c r="I255" s="151"/>
      <c r="J255" s="152"/>
      <c r="K255" s="153"/>
      <c r="L255" s="38"/>
      <c r="M255" s="5"/>
      <c r="N255" s="2"/>
      <c r="O255" s="2"/>
      <c r="P255" s="2"/>
      <c r="Q255" s="2"/>
      <c r="R255" s="2"/>
      <c r="S255" s="2"/>
      <c r="T255" s="2"/>
    </row>
    <row r="256" spans="1:20" ht="112.5" customHeight="1" thickBot="1" x14ac:dyDescent="0.4">
      <c r="A256" s="229" t="s">
        <v>549</v>
      </c>
      <c r="B256" s="198" t="s">
        <v>565</v>
      </c>
      <c r="C256" s="234">
        <v>8.73</v>
      </c>
      <c r="D256" s="235">
        <v>3.72</v>
      </c>
      <c r="E256" s="197">
        <v>0.57388316151202745</v>
      </c>
      <c r="F256" s="154"/>
      <c r="G256" s="151"/>
      <c r="H256" s="150"/>
      <c r="I256" s="151"/>
      <c r="J256" s="152"/>
      <c r="K256" s="153"/>
      <c r="L256" s="38"/>
      <c r="M256" s="5"/>
      <c r="N256" s="2"/>
      <c r="O256" s="2"/>
      <c r="P256" s="2"/>
      <c r="Q256" s="2"/>
      <c r="R256" s="2"/>
      <c r="S256" s="2"/>
      <c r="T256" s="2"/>
    </row>
    <row r="257" spans="1:20" ht="113.25" customHeight="1" thickBot="1" x14ac:dyDescent="0.4">
      <c r="A257" s="229" t="s">
        <v>550</v>
      </c>
      <c r="B257" s="198" t="s">
        <v>566</v>
      </c>
      <c r="C257" s="234">
        <v>9.5500000000000007</v>
      </c>
      <c r="D257" s="235">
        <v>4.2300000000000004</v>
      </c>
      <c r="E257" s="197">
        <v>0.5570680628272251</v>
      </c>
      <c r="F257" s="154"/>
      <c r="G257" s="151"/>
      <c r="H257" s="150"/>
      <c r="I257" s="151"/>
      <c r="J257" s="152"/>
      <c r="K257" s="153"/>
      <c r="L257" s="38"/>
      <c r="M257" s="5"/>
      <c r="N257" s="2"/>
      <c r="O257" s="2"/>
      <c r="P257" s="2"/>
      <c r="Q257" s="2"/>
      <c r="R257" s="2"/>
      <c r="S257" s="2"/>
      <c r="T257" s="2"/>
    </row>
    <row r="258" spans="1:20" ht="104.25" customHeight="1" thickBot="1" x14ac:dyDescent="0.4">
      <c r="A258" s="229" t="s">
        <v>551</v>
      </c>
      <c r="B258" s="198" t="s">
        <v>567</v>
      </c>
      <c r="C258" s="234">
        <v>4.67</v>
      </c>
      <c r="D258" s="235">
        <v>1.56</v>
      </c>
      <c r="E258" s="197">
        <v>0.66595289079229114</v>
      </c>
      <c r="F258" s="154"/>
      <c r="G258" s="151"/>
      <c r="H258" s="150"/>
      <c r="I258" s="151"/>
      <c r="J258" s="152"/>
      <c r="K258" s="153"/>
      <c r="L258" s="38"/>
      <c r="M258" s="5"/>
      <c r="N258" s="2"/>
      <c r="O258" s="2"/>
      <c r="P258" s="2"/>
      <c r="Q258" s="2"/>
      <c r="R258" s="2"/>
      <c r="S258" s="2"/>
      <c r="T258" s="2"/>
    </row>
    <row r="259" spans="1:20" ht="104.25" customHeight="1" thickBot="1" x14ac:dyDescent="0.4">
      <c r="A259" s="229" t="s">
        <v>552</v>
      </c>
      <c r="B259" s="198" t="s">
        <v>568</v>
      </c>
      <c r="C259" s="234">
        <v>15.57</v>
      </c>
      <c r="D259" s="235">
        <v>9.8000000000000007</v>
      </c>
      <c r="E259" s="197">
        <v>0.37058445728965961</v>
      </c>
      <c r="F259" s="154"/>
      <c r="G259" s="151"/>
      <c r="H259" s="150"/>
      <c r="I259" s="151"/>
      <c r="J259" s="152"/>
      <c r="K259" s="153"/>
      <c r="L259" s="38"/>
      <c r="M259" s="5"/>
      <c r="N259" s="2"/>
      <c r="O259" s="2"/>
      <c r="P259" s="2"/>
      <c r="Q259" s="2"/>
      <c r="R259" s="2"/>
      <c r="S259" s="2"/>
      <c r="T259" s="2"/>
    </row>
    <row r="260" spans="1:20" ht="104.25" customHeight="1" thickBot="1" x14ac:dyDescent="0.4">
      <c r="A260" s="229" t="s">
        <v>553</v>
      </c>
      <c r="B260" s="198" t="s">
        <v>569</v>
      </c>
      <c r="C260" s="234">
        <v>5</v>
      </c>
      <c r="D260" s="235">
        <v>2.2599999999999998</v>
      </c>
      <c r="E260" s="197">
        <v>0.54800000000000004</v>
      </c>
      <c r="F260" s="154"/>
      <c r="G260" s="151"/>
      <c r="H260" s="150"/>
      <c r="I260" s="151"/>
      <c r="J260" s="152"/>
      <c r="K260" s="153"/>
      <c r="L260" s="38"/>
      <c r="M260" s="5"/>
      <c r="N260" s="2"/>
      <c r="O260" s="2"/>
      <c r="P260" s="2"/>
      <c r="Q260" s="2"/>
      <c r="R260" s="2"/>
      <c r="S260" s="2"/>
      <c r="T260" s="2"/>
    </row>
    <row r="261" spans="1:20" ht="104.25" customHeight="1" thickBot="1" x14ac:dyDescent="0.4">
      <c r="A261" s="229" t="s">
        <v>554</v>
      </c>
      <c r="B261" s="198" t="s">
        <v>570</v>
      </c>
      <c r="C261" s="234">
        <v>7.41</v>
      </c>
      <c r="D261" s="235">
        <v>2.21</v>
      </c>
      <c r="E261" s="197">
        <v>0.70175438596491224</v>
      </c>
      <c r="F261" s="154"/>
      <c r="G261" s="151"/>
      <c r="H261" s="150"/>
      <c r="I261" s="151"/>
      <c r="J261" s="152"/>
      <c r="K261" s="153"/>
      <c r="L261" s="38"/>
      <c r="M261" s="5"/>
      <c r="N261" s="2"/>
      <c r="O261" s="2"/>
      <c r="P261" s="2"/>
      <c r="Q261" s="2"/>
      <c r="R261" s="2"/>
      <c r="S261" s="2"/>
      <c r="T261" s="2"/>
    </row>
    <row r="262" spans="1:20" ht="104.25" customHeight="1" thickBot="1" x14ac:dyDescent="0.4">
      <c r="A262" s="229" t="s">
        <v>571</v>
      </c>
      <c r="B262" s="215" t="s">
        <v>577</v>
      </c>
      <c r="C262" s="234">
        <v>13.27</v>
      </c>
      <c r="D262" s="235">
        <v>7.94</v>
      </c>
      <c r="E262" s="197">
        <v>0.40165787490580251</v>
      </c>
      <c r="F262" s="41"/>
      <c r="G262" s="151"/>
      <c r="H262" s="150"/>
      <c r="I262" s="151"/>
      <c r="J262" s="152"/>
      <c r="K262" s="153"/>
      <c r="L262" s="38"/>
      <c r="M262" s="5"/>
      <c r="N262" s="2"/>
      <c r="O262" s="2"/>
      <c r="P262" s="2"/>
      <c r="Q262" s="2"/>
      <c r="R262" s="2"/>
      <c r="S262" s="2"/>
      <c r="T262" s="2"/>
    </row>
    <row r="263" spans="1:20" ht="116.25" customHeight="1" thickBot="1" x14ac:dyDescent="0.4">
      <c r="A263" s="229" t="s">
        <v>572</v>
      </c>
      <c r="B263" s="198" t="s">
        <v>578</v>
      </c>
      <c r="C263" s="234">
        <v>48.18</v>
      </c>
      <c r="D263" s="235">
        <v>11.97</v>
      </c>
      <c r="E263" s="197">
        <v>0.75155666251556663</v>
      </c>
      <c r="F263" s="41"/>
      <c r="G263" s="151"/>
      <c r="H263" s="150"/>
      <c r="I263" s="151"/>
      <c r="J263" s="152"/>
      <c r="K263" s="153"/>
      <c r="L263" s="38"/>
      <c r="M263" s="5"/>
      <c r="N263" s="2"/>
      <c r="O263" s="2"/>
      <c r="P263" s="2"/>
      <c r="Q263" s="2"/>
      <c r="R263" s="2"/>
      <c r="S263" s="2"/>
      <c r="T263" s="2"/>
    </row>
    <row r="264" spans="1:20" ht="120" customHeight="1" thickBot="1" x14ac:dyDescent="0.4">
      <c r="A264" s="229" t="s">
        <v>573</v>
      </c>
      <c r="B264" s="198" t="s">
        <v>579</v>
      </c>
      <c r="C264" s="234">
        <v>16.8</v>
      </c>
      <c r="D264" s="235">
        <v>10.55</v>
      </c>
      <c r="E264" s="197">
        <v>0.37202380952380953</v>
      </c>
      <c r="F264" s="41"/>
      <c r="G264" s="151"/>
      <c r="H264" s="150"/>
      <c r="I264" s="151"/>
      <c r="J264" s="152"/>
      <c r="K264" s="153"/>
      <c r="L264" s="38"/>
      <c r="M264" s="5"/>
      <c r="N264" s="2"/>
      <c r="O264" s="2"/>
      <c r="P264" s="2"/>
      <c r="Q264" s="2"/>
      <c r="R264" s="2"/>
      <c r="S264" s="2"/>
      <c r="T264" s="2"/>
    </row>
    <row r="265" spans="1:20" ht="117" customHeight="1" thickBot="1" x14ac:dyDescent="0.4">
      <c r="A265" s="229" t="s">
        <v>574</v>
      </c>
      <c r="B265" s="198" t="s">
        <v>580</v>
      </c>
      <c r="C265" s="234">
        <v>28.09</v>
      </c>
      <c r="D265" s="235">
        <v>16.920000000000002</v>
      </c>
      <c r="E265" s="197">
        <v>0.39765040939836238</v>
      </c>
      <c r="F265" s="41"/>
      <c r="G265" s="151"/>
      <c r="H265" s="150"/>
      <c r="I265" s="151"/>
      <c r="J265" s="152"/>
      <c r="K265" s="153"/>
      <c r="L265" s="38"/>
      <c r="M265" s="5"/>
      <c r="N265" s="2"/>
      <c r="O265" s="2"/>
      <c r="P265" s="2"/>
      <c r="Q265" s="2"/>
      <c r="R265" s="2"/>
      <c r="S265" s="2"/>
      <c r="T265" s="2"/>
    </row>
    <row r="266" spans="1:20" ht="117" customHeight="1" thickBot="1" x14ac:dyDescent="0.4">
      <c r="A266" s="229" t="s">
        <v>575</v>
      </c>
      <c r="B266" s="198" t="s">
        <v>581</v>
      </c>
      <c r="C266" s="234">
        <v>29</v>
      </c>
      <c r="D266" s="235">
        <v>17.46</v>
      </c>
      <c r="E266" s="197">
        <v>0.39793103448275857</v>
      </c>
      <c r="F266" s="41"/>
      <c r="G266" s="151"/>
      <c r="H266" s="150"/>
      <c r="I266" s="151"/>
      <c r="J266" s="152"/>
      <c r="K266" s="153"/>
      <c r="L266" s="38"/>
      <c r="M266" s="5"/>
      <c r="N266" s="2"/>
      <c r="O266" s="2"/>
      <c r="P266" s="2"/>
      <c r="Q266" s="2"/>
      <c r="R266" s="2"/>
      <c r="S266" s="2"/>
      <c r="T266" s="2"/>
    </row>
    <row r="267" spans="1:20" ht="117" customHeight="1" thickBot="1" x14ac:dyDescent="0.4">
      <c r="A267" s="229" t="s">
        <v>576</v>
      </c>
      <c r="B267" s="198" t="s">
        <v>582</v>
      </c>
      <c r="C267" s="234">
        <v>29</v>
      </c>
      <c r="D267" s="235">
        <v>17.46</v>
      </c>
      <c r="E267" s="197">
        <v>0.39793103448275857</v>
      </c>
      <c r="F267" s="154"/>
      <c r="G267" s="151"/>
      <c r="H267" s="150"/>
      <c r="I267" s="151"/>
      <c r="J267" s="152"/>
      <c r="K267" s="153"/>
      <c r="L267" s="38"/>
      <c r="M267" s="5"/>
      <c r="N267" s="2"/>
      <c r="O267" s="2"/>
      <c r="P267" s="2"/>
      <c r="Q267" s="2"/>
      <c r="R267" s="2"/>
      <c r="S267" s="2"/>
      <c r="T267" s="2"/>
    </row>
    <row r="268" spans="1:20" ht="117" customHeight="1" thickBot="1" x14ac:dyDescent="0.4">
      <c r="A268" s="229" t="s">
        <v>583</v>
      </c>
      <c r="B268" s="198" t="s">
        <v>594</v>
      </c>
      <c r="C268" s="234">
        <v>18.18</v>
      </c>
      <c r="D268" s="235">
        <v>11.47</v>
      </c>
      <c r="E268" s="197">
        <v>0.36908690869086902</v>
      </c>
      <c r="F268" s="41"/>
      <c r="G268" s="151"/>
      <c r="H268" s="150"/>
      <c r="I268" s="151"/>
      <c r="J268" s="152"/>
      <c r="K268" s="153"/>
      <c r="L268" s="38"/>
      <c r="M268" s="5"/>
      <c r="N268" s="2"/>
      <c r="O268" s="2"/>
      <c r="P268" s="2"/>
      <c r="Q268" s="2"/>
      <c r="R268" s="2"/>
      <c r="S268" s="2"/>
      <c r="T268" s="2"/>
    </row>
    <row r="269" spans="1:20" ht="63.75" thickBot="1" x14ac:dyDescent="0.4">
      <c r="A269" s="40" t="s">
        <v>0</v>
      </c>
      <c r="B269" s="239" t="s">
        <v>1</v>
      </c>
      <c r="C269" s="240" t="s">
        <v>2</v>
      </c>
      <c r="D269" s="238" t="s">
        <v>3</v>
      </c>
      <c r="E269" s="241" t="s">
        <v>4</v>
      </c>
      <c r="F269" s="154" t="s">
        <v>49</v>
      </c>
      <c r="G269" s="151"/>
      <c r="H269" s="150"/>
      <c r="I269" s="151"/>
      <c r="J269" s="152"/>
      <c r="K269" s="153"/>
      <c r="L269" s="38"/>
      <c r="M269" s="5"/>
      <c r="N269" s="2"/>
      <c r="O269" s="2"/>
      <c r="P269" s="2"/>
      <c r="Q269" s="2"/>
      <c r="R269" s="2"/>
      <c r="S269" s="2"/>
      <c r="T269" s="2"/>
    </row>
    <row r="270" spans="1:20" ht="109.5" customHeight="1" thickBot="1" x14ac:dyDescent="0.4">
      <c r="A270" s="229" t="s">
        <v>584</v>
      </c>
      <c r="B270" s="198" t="s">
        <v>595</v>
      </c>
      <c r="C270" s="234">
        <v>18.91</v>
      </c>
      <c r="D270" s="235">
        <v>11.94</v>
      </c>
      <c r="E270" s="197">
        <v>0.36858804865150718</v>
      </c>
      <c r="F270" s="41"/>
      <c r="G270" s="151"/>
      <c r="H270" s="150"/>
      <c r="I270" s="151"/>
      <c r="J270" s="152"/>
      <c r="K270" s="153"/>
      <c r="L270" s="38"/>
      <c r="M270" s="5"/>
      <c r="N270" s="2"/>
      <c r="O270" s="2"/>
      <c r="P270" s="2"/>
      <c r="Q270" s="2"/>
      <c r="R270" s="2"/>
      <c r="S270" s="2"/>
      <c r="T270" s="2"/>
    </row>
    <row r="271" spans="1:20" ht="117" customHeight="1" thickBot="1" x14ac:dyDescent="0.4">
      <c r="A271" s="229" t="s">
        <v>585</v>
      </c>
      <c r="B271" s="198" t="s">
        <v>596</v>
      </c>
      <c r="C271" s="234">
        <v>12.91</v>
      </c>
      <c r="D271" s="235">
        <v>5.15</v>
      </c>
      <c r="E271" s="197">
        <v>0.60108443067389616</v>
      </c>
      <c r="F271" s="41"/>
      <c r="G271" s="151"/>
      <c r="H271" s="150"/>
      <c r="I271" s="151"/>
      <c r="J271" s="152"/>
      <c r="K271" s="153"/>
      <c r="L271" s="38"/>
      <c r="M271" s="5"/>
      <c r="N271" s="2"/>
      <c r="O271" s="2"/>
      <c r="P271" s="2"/>
      <c r="Q271" s="2"/>
      <c r="R271" s="2"/>
      <c r="S271" s="2"/>
      <c r="T271" s="2"/>
    </row>
    <row r="272" spans="1:20" ht="117" customHeight="1" thickBot="1" x14ac:dyDescent="0.4">
      <c r="A272" s="229" t="s">
        <v>586</v>
      </c>
      <c r="B272" s="198" t="s">
        <v>597</v>
      </c>
      <c r="C272" s="234">
        <v>13</v>
      </c>
      <c r="D272" s="235">
        <v>6.32</v>
      </c>
      <c r="E272" s="197">
        <v>0.51384615384615384</v>
      </c>
      <c r="F272" s="41"/>
      <c r="G272" s="151"/>
      <c r="H272" s="150"/>
      <c r="I272" s="151"/>
      <c r="J272" s="152"/>
      <c r="K272" s="153"/>
      <c r="L272" s="38"/>
      <c r="M272" s="5"/>
      <c r="N272" s="2"/>
      <c r="O272" s="2"/>
      <c r="P272" s="2"/>
      <c r="Q272" s="2"/>
      <c r="R272" s="2"/>
      <c r="S272" s="2"/>
      <c r="T272" s="2"/>
    </row>
    <row r="273" spans="1:20" ht="104.25" customHeight="1" thickBot="1" x14ac:dyDescent="0.4">
      <c r="A273" s="229" t="s">
        <v>587</v>
      </c>
      <c r="B273" s="198" t="s">
        <v>598</v>
      </c>
      <c r="C273" s="234">
        <v>13</v>
      </c>
      <c r="D273" s="235">
        <v>6.35</v>
      </c>
      <c r="E273" s="197">
        <v>0.5115384615384615</v>
      </c>
      <c r="F273" s="41"/>
      <c r="G273" s="151"/>
      <c r="H273" s="150"/>
      <c r="I273" s="151"/>
      <c r="J273" s="152"/>
      <c r="K273" s="153"/>
      <c r="L273" s="38"/>
      <c r="M273" s="5"/>
      <c r="N273" s="2"/>
      <c r="O273" s="2"/>
      <c r="P273" s="2"/>
      <c r="Q273" s="2"/>
      <c r="R273" s="2"/>
      <c r="S273" s="2"/>
      <c r="T273" s="2"/>
    </row>
    <row r="274" spans="1:20" ht="104.25" customHeight="1" thickBot="1" x14ac:dyDescent="0.4">
      <c r="A274" s="229" t="s">
        <v>588</v>
      </c>
      <c r="B274" s="198" t="s">
        <v>599</v>
      </c>
      <c r="C274" s="234">
        <v>28.27</v>
      </c>
      <c r="D274" s="235">
        <v>15.57</v>
      </c>
      <c r="E274" s="197">
        <v>0.44923947647683049</v>
      </c>
      <c r="F274" s="41"/>
      <c r="G274" s="151"/>
      <c r="H274" s="150"/>
      <c r="I274" s="151"/>
      <c r="J274" s="152"/>
      <c r="K274" s="153"/>
      <c r="L274" s="38"/>
      <c r="M274" s="5"/>
      <c r="N274" s="2"/>
      <c r="O274" s="2"/>
      <c r="P274" s="2"/>
      <c r="Q274" s="2"/>
      <c r="R274" s="2"/>
      <c r="S274" s="2"/>
      <c r="T274" s="2"/>
    </row>
    <row r="275" spans="1:20" ht="104.25" customHeight="1" thickBot="1" x14ac:dyDescent="0.4">
      <c r="A275" s="229" t="s">
        <v>589</v>
      </c>
      <c r="B275" s="198" t="s">
        <v>600</v>
      </c>
      <c r="C275" s="234">
        <v>12.91</v>
      </c>
      <c r="D275" s="235">
        <v>5.81</v>
      </c>
      <c r="E275" s="197">
        <v>0.54996127033307518</v>
      </c>
      <c r="F275" s="41"/>
      <c r="G275" s="151"/>
      <c r="H275" s="150"/>
      <c r="I275" s="151"/>
      <c r="J275" s="152"/>
      <c r="K275" s="153"/>
      <c r="L275" s="38"/>
      <c r="M275" s="5"/>
      <c r="N275" s="2"/>
      <c r="O275" s="2"/>
      <c r="P275" s="2"/>
      <c r="Q275" s="2"/>
      <c r="R275" s="2"/>
      <c r="S275" s="2"/>
      <c r="T275" s="2"/>
    </row>
    <row r="276" spans="1:20" ht="108" customHeight="1" thickBot="1" x14ac:dyDescent="0.4">
      <c r="A276" s="229" t="s">
        <v>590</v>
      </c>
      <c r="B276" s="198" t="s">
        <v>601</v>
      </c>
      <c r="C276" s="234">
        <v>13.36</v>
      </c>
      <c r="D276" s="235">
        <v>5.22</v>
      </c>
      <c r="E276" s="197">
        <v>0.60928143712574845</v>
      </c>
      <c r="F276" s="41"/>
      <c r="G276" s="151"/>
      <c r="H276" s="150"/>
      <c r="I276" s="151"/>
      <c r="J276" s="152"/>
      <c r="K276" s="153"/>
      <c r="L276" s="38"/>
      <c r="M276" s="5"/>
      <c r="N276" s="2"/>
      <c r="O276" s="2"/>
      <c r="P276" s="2"/>
      <c r="Q276" s="2"/>
      <c r="R276" s="2"/>
      <c r="S276" s="2"/>
      <c r="T276" s="2"/>
    </row>
    <row r="277" spans="1:20" ht="104.25" customHeight="1" thickBot="1" x14ac:dyDescent="0.4">
      <c r="A277" s="229" t="s">
        <v>591</v>
      </c>
      <c r="B277" s="198" t="s">
        <v>602</v>
      </c>
      <c r="C277" s="234">
        <v>9.43</v>
      </c>
      <c r="D277" s="235">
        <v>0.68</v>
      </c>
      <c r="E277" s="197">
        <v>0.92788971367974549</v>
      </c>
      <c r="F277" s="41"/>
      <c r="G277" s="151"/>
      <c r="H277" s="150"/>
      <c r="I277" s="151"/>
      <c r="J277" s="152"/>
      <c r="K277" s="153"/>
      <c r="L277" s="38"/>
      <c r="M277" s="5"/>
      <c r="N277" s="2"/>
      <c r="O277" s="2"/>
      <c r="P277" s="2"/>
      <c r="Q277" s="2"/>
      <c r="R277" s="2"/>
      <c r="S277" s="2"/>
      <c r="T277" s="2"/>
    </row>
    <row r="278" spans="1:20" ht="104.25" customHeight="1" thickBot="1" x14ac:dyDescent="0.4">
      <c r="A278" s="229" t="s">
        <v>592</v>
      </c>
      <c r="B278" s="198" t="s">
        <v>603</v>
      </c>
      <c r="C278" s="234">
        <v>16.27</v>
      </c>
      <c r="D278" s="235">
        <v>6.5</v>
      </c>
      <c r="E278" s="197">
        <v>0.60049170251997541</v>
      </c>
      <c r="F278" s="41"/>
      <c r="G278" s="151"/>
      <c r="H278" s="150"/>
      <c r="I278" s="151"/>
      <c r="J278" s="152"/>
      <c r="K278" s="153"/>
      <c r="L278" s="38"/>
      <c r="M278" s="5"/>
      <c r="N278" s="2"/>
      <c r="O278" s="2"/>
      <c r="P278" s="2"/>
      <c r="Q278" s="2"/>
      <c r="R278" s="2"/>
      <c r="S278" s="2"/>
      <c r="T278" s="2"/>
    </row>
    <row r="279" spans="1:20" ht="104.25" customHeight="1" thickBot="1" x14ac:dyDescent="0.4">
      <c r="A279" s="229" t="s">
        <v>593</v>
      </c>
      <c r="B279" s="198" t="s">
        <v>604</v>
      </c>
      <c r="C279" s="234">
        <v>15.73</v>
      </c>
      <c r="D279" s="235">
        <v>6.21</v>
      </c>
      <c r="E279" s="197">
        <v>0.60521296884933251</v>
      </c>
      <c r="F279" s="154"/>
      <c r="G279" s="151"/>
      <c r="H279" s="150"/>
      <c r="I279" s="151"/>
      <c r="J279" s="152"/>
      <c r="K279" s="153"/>
      <c r="L279" s="38"/>
      <c r="M279" s="5"/>
      <c r="N279" s="2"/>
      <c r="O279" s="2"/>
      <c r="P279" s="2"/>
      <c r="Q279" s="2"/>
      <c r="R279" s="2"/>
      <c r="S279" s="2"/>
      <c r="T279" s="2"/>
    </row>
    <row r="280" spans="1:20" ht="110.25" customHeight="1" x14ac:dyDescent="0.5">
      <c r="E280" s="2"/>
      <c r="G280" s="151"/>
      <c r="H280" s="150"/>
      <c r="I280" s="151"/>
      <c r="J280" s="158"/>
      <c r="K280" s="153"/>
      <c r="L280" s="38"/>
      <c r="M280" s="5"/>
      <c r="N280" s="2"/>
      <c r="O280" s="2"/>
      <c r="P280" s="2"/>
      <c r="Q280" s="2"/>
      <c r="R280" s="2"/>
      <c r="S280" s="2"/>
      <c r="T280" s="2"/>
    </row>
    <row r="281" spans="1:20" ht="111.75" customHeight="1" x14ac:dyDescent="0.35">
      <c r="A281" s="218"/>
      <c r="B281" s="214"/>
      <c r="C281" s="219"/>
      <c r="D281" s="220"/>
      <c r="E281" s="221"/>
      <c r="F281" s="222"/>
      <c r="G281" s="151"/>
      <c r="H281" s="150"/>
      <c r="I281" s="151"/>
      <c r="J281" s="152"/>
      <c r="K281" s="153"/>
      <c r="L281" s="38"/>
      <c r="M281" s="5"/>
      <c r="N281" s="2"/>
      <c r="O281" s="2"/>
      <c r="P281" s="2"/>
      <c r="Q281" s="2"/>
      <c r="R281" s="2"/>
      <c r="S281" s="2"/>
      <c r="T281" s="2"/>
    </row>
    <row r="282" spans="1:20" ht="104.25" customHeight="1" x14ac:dyDescent="0.35">
      <c r="A282" s="218"/>
      <c r="B282" s="214"/>
      <c r="C282" s="219"/>
      <c r="D282" s="220"/>
      <c r="E282" s="221"/>
      <c r="F282" s="222"/>
      <c r="G282" s="151"/>
      <c r="H282" s="150"/>
      <c r="I282" s="151"/>
      <c r="J282" s="152"/>
      <c r="K282" s="153"/>
      <c r="L282" s="38"/>
      <c r="M282" s="5"/>
      <c r="N282" s="2"/>
      <c r="O282" s="2"/>
      <c r="P282" s="2"/>
      <c r="Q282" s="2"/>
      <c r="R282" s="2"/>
      <c r="S282" s="2"/>
      <c r="T282" s="2"/>
    </row>
    <row r="283" spans="1:20" ht="104.25" customHeight="1" x14ac:dyDescent="0.5">
      <c r="A283" s="218"/>
      <c r="B283" s="214"/>
      <c r="C283" s="219"/>
      <c r="D283" s="220"/>
      <c r="E283" s="221"/>
      <c r="F283" s="222"/>
      <c r="G283" s="157"/>
      <c r="H283" s="156"/>
      <c r="I283" s="158"/>
      <c r="J283" s="156"/>
      <c r="K283" s="146"/>
      <c r="L283" s="5"/>
      <c r="M283" s="5"/>
      <c r="N283" s="2"/>
      <c r="O283" s="2"/>
      <c r="P283" s="2"/>
      <c r="Q283" s="2"/>
      <c r="R283" s="2"/>
      <c r="S283" s="2"/>
      <c r="T283" s="2"/>
    </row>
    <row r="284" spans="1:20" ht="104.25" customHeight="1" x14ac:dyDescent="0.5">
      <c r="A284" s="218"/>
      <c r="B284" s="214"/>
      <c r="C284" s="219"/>
      <c r="D284" s="220"/>
      <c r="E284" s="221"/>
      <c r="F284" s="222"/>
      <c r="G284" s="157"/>
      <c r="H284" s="156"/>
      <c r="I284" s="158"/>
      <c r="J284" s="156"/>
      <c r="K284" s="146"/>
      <c r="L284" s="5"/>
      <c r="M284" s="5"/>
      <c r="N284" s="2"/>
      <c r="O284" s="2"/>
      <c r="P284" s="2"/>
      <c r="Q284" s="2"/>
      <c r="R284" s="2"/>
      <c r="S284" s="2"/>
      <c r="T284" s="2"/>
    </row>
    <row r="285" spans="1:20" ht="104.25" customHeight="1" x14ac:dyDescent="0.5">
      <c r="A285" s="218"/>
      <c r="B285" s="214"/>
      <c r="C285" s="219"/>
      <c r="D285" s="220"/>
      <c r="E285" s="221"/>
      <c r="F285" s="222"/>
      <c r="G285" s="157"/>
      <c r="H285" s="156"/>
      <c r="I285" s="158"/>
      <c r="J285" s="156"/>
      <c r="K285" s="146"/>
      <c r="L285" s="5"/>
      <c r="M285" s="5"/>
      <c r="N285" s="2"/>
      <c r="O285" s="2"/>
      <c r="P285" s="2"/>
      <c r="Q285" s="2"/>
      <c r="R285" s="2"/>
      <c r="S285" s="2"/>
      <c r="T285" s="2"/>
    </row>
    <row r="286" spans="1:20" ht="149.25" x14ac:dyDescent="0.5">
      <c r="A286" s="218"/>
      <c r="B286" s="214"/>
      <c r="C286" s="219"/>
      <c r="D286" s="220"/>
      <c r="E286" s="221"/>
      <c r="F286" s="222"/>
      <c r="G286" s="157"/>
      <c r="H286" s="156"/>
      <c r="I286" s="158"/>
      <c r="J286" s="156"/>
      <c r="K286" s="146"/>
      <c r="L286" s="5"/>
      <c r="M286" s="5"/>
      <c r="N286" s="2"/>
      <c r="O286" s="2"/>
      <c r="P286" s="2"/>
      <c r="Q286" s="2"/>
      <c r="R286" s="2"/>
      <c r="S286" s="2"/>
      <c r="T286" s="2"/>
    </row>
    <row r="287" spans="1:20" ht="104.25" customHeight="1" x14ac:dyDescent="0.5">
      <c r="A287" s="9"/>
      <c r="C287" s="17"/>
      <c r="D287" s="146"/>
      <c r="E287" s="156"/>
      <c r="F287" s="157"/>
      <c r="G287" s="156"/>
      <c r="H287" s="157"/>
      <c r="J287" s="158"/>
      <c r="L287" s="146"/>
      <c r="M287" s="193"/>
      <c r="N287" s="2"/>
      <c r="O287" s="2"/>
      <c r="P287" s="2"/>
      <c r="Q287" s="2"/>
      <c r="R287" s="2"/>
      <c r="S287" s="2"/>
      <c r="T287" s="2"/>
    </row>
    <row r="288" spans="1:20" ht="104.25" customHeight="1" x14ac:dyDescent="0.5">
      <c r="A288" s="9"/>
      <c r="C288" s="17"/>
      <c r="D288" s="146"/>
      <c r="E288" s="156"/>
      <c r="F288" s="157"/>
      <c r="G288" s="156"/>
      <c r="H288" s="157"/>
      <c r="J288" s="158"/>
      <c r="L288" s="146"/>
      <c r="M288" s="193"/>
      <c r="N288" s="2"/>
      <c r="O288" s="2"/>
      <c r="P288" s="2"/>
      <c r="Q288" s="2"/>
      <c r="R288" s="2"/>
      <c r="S288" s="2"/>
      <c r="T288" s="2"/>
    </row>
    <row r="289" spans="1:20" ht="104.25" customHeight="1" x14ac:dyDescent="0.5">
      <c r="A289" s="9"/>
      <c r="C289" s="17"/>
      <c r="D289" s="146"/>
      <c r="E289" s="156"/>
      <c r="F289" s="157"/>
      <c r="G289" s="156"/>
      <c r="H289" s="157"/>
      <c r="J289" s="158"/>
      <c r="L289" s="146"/>
      <c r="M289" s="193"/>
      <c r="N289" s="2"/>
      <c r="O289" s="2"/>
      <c r="P289" s="2"/>
      <c r="Q289" s="2"/>
      <c r="R289" s="2"/>
      <c r="S289" s="2"/>
      <c r="T289" s="2"/>
    </row>
    <row r="290" spans="1:20" ht="104.25" customHeight="1" x14ac:dyDescent="0.5">
      <c r="A290" s="9"/>
      <c r="C290" s="17"/>
      <c r="D290" s="146"/>
      <c r="E290" s="156"/>
      <c r="F290" s="157"/>
      <c r="G290" s="156"/>
      <c r="H290" s="157"/>
      <c r="J290" s="158"/>
      <c r="L290" s="146"/>
      <c r="M290" s="193"/>
      <c r="N290" s="2"/>
      <c r="O290" s="2"/>
      <c r="P290" s="2"/>
      <c r="Q290" s="2"/>
      <c r="R290" s="2"/>
      <c r="S290" s="2"/>
      <c r="T290" s="2"/>
    </row>
    <row r="291" spans="1:20" ht="104.25" customHeight="1" x14ac:dyDescent="0.5">
      <c r="A291" s="9"/>
      <c r="C291" s="17"/>
      <c r="D291" s="146"/>
      <c r="E291" s="156"/>
      <c r="F291" s="157"/>
      <c r="G291" s="156"/>
      <c r="H291" s="157"/>
      <c r="J291" s="158"/>
      <c r="L291" s="146"/>
      <c r="M291" s="193"/>
      <c r="N291" s="2"/>
      <c r="O291" s="2"/>
      <c r="P291" s="2"/>
      <c r="Q291" s="2"/>
      <c r="R291" s="2"/>
      <c r="S291" s="2"/>
      <c r="T291" s="2"/>
    </row>
    <row r="292" spans="1:20" ht="103.5" customHeight="1" x14ac:dyDescent="0.5">
      <c r="A292" s="9"/>
      <c r="C292" s="17"/>
      <c r="D292" s="146"/>
      <c r="E292" s="156"/>
      <c r="F292" s="157"/>
      <c r="G292" s="156"/>
      <c r="H292" s="157"/>
      <c r="J292" s="158"/>
      <c r="L292" s="146"/>
      <c r="M292" s="193"/>
      <c r="N292" s="2"/>
      <c r="O292" s="2"/>
      <c r="P292" s="2"/>
      <c r="Q292" s="2"/>
      <c r="R292" s="2"/>
      <c r="S292" s="2"/>
      <c r="T292" s="2"/>
    </row>
    <row r="293" spans="1:20" ht="104.25" customHeight="1" x14ac:dyDescent="0.5">
      <c r="A293" s="9"/>
      <c r="C293" s="17"/>
      <c r="D293" s="146"/>
      <c r="E293" s="156"/>
      <c r="F293" s="157"/>
      <c r="G293" s="156"/>
      <c r="H293" s="157"/>
      <c r="J293" s="158"/>
      <c r="L293" s="146"/>
      <c r="M293" s="193"/>
      <c r="N293" s="2"/>
      <c r="O293" s="2"/>
      <c r="P293" s="2"/>
      <c r="Q293" s="2"/>
      <c r="R293" s="2"/>
      <c r="S293" s="2"/>
      <c r="T293" s="2"/>
    </row>
    <row r="294" spans="1:20" ht="104.25" customHeight="1" x14ac:dyDescent="0.5">
      <c r="A294" s="9"/>
      <c r="C294" s="17"/>
      <c r="D294" s="146"/>
      <c r="E294" s="156"/>
      <c r="F294" s="157"/>
      <c r="G294" s="156"/>
      <c r="H294" s="157"/>
      <c r="J294" s="158"/>
      <c r="L294" s="146"/>
      <c r="M294" s="193"/>
      <c r="N294" s="2"/>
      <c r="O294" s="2"/>
      <c r="P294" s="2"/>
      <c r="Q294" s="2"/>
      <c r="R294" s="2"/>
      <c r="S294" s="2"/>
      <c r="T294" s="2"/>
    </row>
    <row r="295" spans="1:20" ht="104.25" customHeight="1" x14ac:dyDescent="0.5">
      <c r="A295" s="9"/>
      <c r="C295" s="17"/>
      <c r="D295" s="146"/>
      <c r="E295" s="156"/>
      <c r="F295" s="157"/>
      <c r="G295" s="156"/>
      <c r="H295" s="157"/>
      <c r="J295" s="158"/>
      <c r="L295" s="146"/>
      <c r="M295" s="193"/>
      <c r="N295" s="2"/>
      <c r="O295" s="2"/>
      <c r="P295" s="2"/>
      <c r="Q295" s="2"/>
      <c r="R295" s="2"/>
      <c r="S295" s="2"/>
      <c r="T295" s="2"/>
    </row>
    <row r="296" spans="1:20" ht="108" customHeight="1" x14ac:dyDescent="0.5">
      <c r="A296" s="9"/>
      <c r="C296" s="17"/>
      <c r="D296" s="146"/>
      <c r="E296" s="156"/>
      <c r="F296" s="157"/>
      <c r="G296" s="156"/>
      <c r="H296" s="157"/>
      <c r="J296" s="158"/>
      <c r="L296" s="146"/>
      <c r="M296" s="193"/>
      <c r="N296" s="2"/>
      <c r="O296" s="2"/>
      <c r="P296" s="2"/>
      <c r="Q296" s="2"/>
      <c r="R296" s="2"/>
      <c r="S296" s="2"/>
      <c r="T296" s="2"/>
    </row>
    <row r="297" spans="1:20" ht="109.5" customHeight="1" x14ac:dyDescent="0.5">
      <c r="A297" s="9"/>
      <c r="C297" s="17"/>
      <c r="D297" s="146"/>
      <c r="E297" s="156"/>
      <c r="F297" s="157"/>
      <c r="G297" s="156"/>
      <c r="H297" s="157"/>
      <c r="J297" s="158"/>
      <c r="L297" s="146"/>
      <c r="M297" s="193"/>
      <c r="N297" s="2"/>
      <c r="O297" s="2"/>
      <c r="P297" s="2"/>
      <c r="Q297" s="2"/>
      <c r="R297" s="2"/>
      <c r="S297" s="2"/>
      <c r="T297" s="2"/>
    </row>
    <row r="298" spans="1:20" ht="109.5" customHeight="1" x14ac:dyDescent="0.5">
      <c r="A298" s="9"/>
      <c r="C298" s="17"/>
      <c r="D298" s="146"/>
      <c r="E298" s="156"/>
      <c r="F298" s="157"/>
      <c r="G298" s="156"/>
      <c r="H298" s="157"/>
      <c r="J298" s="158"/>
      <c r="L298" s="146"/>
      <c r="M298" s="193"/>
      <c r="N298" s="2"/>
      <c r="O298" s="2"/>
      <c r="P298" s="2"/>
      <c r="Q298" s="2"/>
      <c r="R298" s="2"/>
      <c r="S298" s="2"/>
      <c r="T298" s="2"/>
    </row>
    <row r="299" spans="1:20" ht="109.5" customHeight="1" x14ac:dyDescent="0.5">
      <c r="A299" s="9"/>
      <c r="C299" s="17"/>
      <c r="D299" s="146"/>
      <c r="E299" s="156"/>
      <c r="F299" s="157"/>
      <c r="G299" s="156"/>
      <c r="H299" s="157"/>
      <c r="J299" s="158"/>
      <c r="L299" s="146"/>
      <c r="M299" s="193"/>
      <c r="N299" s="2"/>
      <c r="O299" s="2"/>
      <c r="P299" s="2"/>
      <c r="Q299" s="2"/>
      <c r="R299" s="2"/>
      <c r="S299" s="2"/>
      <c r="T299" s="2"/>
    </row>
    <row r="300" spans="1:20" ht="109.5" customHeight="1" x14ac:dyDescent="0.5">
      <c r="A300" s="9"/>
      <c r="C300" s="17"/>
      <c r="D300" s="146"/>
      <c r="E300" s="156"/>
      <c r="F300" s="157"/>
      <c r="G300" s="156"/>
      <c r="H300" s="157"/>
      <c r="J300" s="158"/>
      <c r="L300" s="146"/>
      <c r="M300" s="193"/>
      <c r="N300" s="2"/>
      <c r="O300" s="2"/>
      <c r="P300" s="2"/>
      <c r="Q300" s="2"/>
      <c r="R300" s="2"/>
      <c r="S300" s="2"/>
      <c r="T300" s="2"/>
    </row>
    <row r="301" spans="1:20" ht="109.5" customHeight="1" x14ac:dyDescent="0.5">
      <c r="A301" s="9"/>
      <c r="C301" s="17"/>
      <c r="D301" s="146"/>
      <c r="E301" s="156"/>
      <c r="F301" s="157"/>
      <c r="G301" s="156"/>
      <c r="H301" s="157"/>
      <c r="J301" s="158"/>
      <c r="L301" s="146"/>
      <c r="M301" s="193"/>
      <c r="N301" s="2"/>
      <c r="O301" s="2"/>
      <c r="P301" s="2"/>
      <c r="Q301" s="2"/>
      <c r="R301" s="2"/>
      <c r="S301" s="2"/>
      <c r="T301" s="2"/>
    </row>
    <row r="302" spans="1:20" x14ac:dyDescent="0.5">
      <c r="A302" s="9"/>
      <c r="C302" s="17"/>
      <c r="D302" s="146"/>
      <c r="E302" s="156"/>
      <c r="F302" s="157"/>
      <c r="G302" s="156"/>
      <c r="H302" s="157"/>
      <c r="J302" s="158"/>
      <c r="L302" s="146"/>
      <c r="M302" s="193"/>
      <c r="N302" s="2"/>
      <c r="O302" s="2"/>
      <c r="P302" s="2"/>
      <c r="Q302" s="2"/>
      <c r="R302" s="2"/>
      <c r="S302" s="2"/>
      <c r="T302" s="2"/>
    </row>
    <row r="303" spans="1:20" ht="108" customHeight="1" x14ac:dyDescent="0.5">
      <c r="A303" s="9"/>
      <c r="C303" s="17"/>
      <c r="D303" s="146"/>
      <c r="E303" s="156"/>
      <c r="F303" s="157"/>
      <c r="G303" s="156"/>
      <c r="H303" s="157"/>
      <c r="J303" s="158"/>
      <c r="L303" s="146"/>
      <c r="M303" s="193"/>
      <c r="N303" s="2"/>
      <c r="O303" s="2"/>
      <c r="P303" s="2"/>
      <c r="Q303" s="2"/>
      <c r="R303" s="2"/>
      <c r="S303" s="2"/>
      <c r="T303" s="2"/>
    </row>
    <row r="304" spans="1:20" ht="110.25" customHeight="1" x14ac:dyDescent="0.5">
      <c r="A304" s="9"/>
      <c r="C304" s="17"/>
      <c r="D304" s="146"/>
      <c r="E304" s="156"/>
      <c r="F304" s="157"/>
      <c r="G304" s="156"/>
      <c r="H304" s="157"/>
      <c r="J304" s="158"/>
      <c r="L304" s="146"/>
      <c r="M304" s="193"/>
      <c r="N304" s="2"/>
      <c r="O304" s="2"/>
      <c r="P304" s="2"/>
      <c r="Q304" s="2"/>
      <c r="R304" s="2"/>
      <c r="S304" s="2"/>
      <c r="T304" s="2"/>
    </row>
    <row r="305" spans="1:20" ht="109.5" customHeight="1" x14ac:dyDescent="0.5">
      <c r="A305" s="9"/>
      <c r="C305" s="17"/>
      <c r="D305" s="146"/>
      <c r="E305" s="156"/>
      <c r="F305" s="157"/>
      <c r="G305" s="156"/>
      <c r="H305" s="157"/>
      <c r="J305" s="158"/>
      <c r="L305" s="146"/>
      <c r="M305" s="193"/>
      <c r="N305" s="2"/>
      <c r="O305" s="2"/>
      <c r="P305" s="2"/>
      <c r="Q305" s="2"/>
      <c r="R305" s="2"/>
      <c r="S305" s="2"/>
      <c r="T305" s="2"/>
    </row>
    <row r="306" spans="1:20" ht="105.75" customHeight="1" x14ac:dyDescent="0.5">
      <c r="A306" s="9"/>
      <c r="C306" s="17"/>
      <c r="D306" s="146"/>
      <c r="E306" s="156"/>
      <c r="F306" s="157"/>
      <c r="G306" s="156"/>
      <c r="H306" s="157"/>
      <c r="J306" s="158"/>
      <c r="L306" s="146"/>
      <c r="M306" s="193"/>
      <c r="N306" s="2"/>
      <c r="O306" s="2"/>
      <c r="P306" s="2"/>
      <c r="Q306" s="2"/>
      <c r="R306" s="2"/>
      <c r="S306" s="2"/>
      <c r="T306" s="2"/>
    </row>
    <row r="307" spans="1:20" ht="108" customHeight="1" x14ac:dyDescent="0.5">
      <c r="A307" s="9"/>
      <c r="C307" s="17"/>
      <c r="D307" s="146"/>
      <c r="E307" s="156"/>
      <c r="F307" s="157"/>
      <c r="G307" s="156"/>
      <c r="H307" s="157"/>
      <c r="J307" s="158"/>
      <c r="L307" s="146"/>
      <c r="M307" s="193"/>
      <c r="N307" s="2"/>
      <c r="O307" s="2"/>
      <c r="P307" s="2"/>
      <c r="Q307" s="2"/>
      <c r="R307" s="2"/>
      <c r="S307" s="2"/>
      <c r="T307" s="2"/>
    </row>
    <row r="308" spans="1:20" ht="109.5" customHeight="1" x14ac:dyDescent="0.5">
      <c r="A308" s="9"/>
      <c r="C308" s="17"/>
      <c r="D308" s="146"/>
      <c r="E308" s="156"/>
      <c r="F308" s="157"/>
      <c r="G308" s="156"/>
      <c r="H308" s="157"/>
      <c r="J308" s="158"/>
      <c r="L308" s="146"/>
      <c r="M308" s="193"/>
      <c r="N308" s="2"/>
      <c r="O308" s="2"/>
      <c r="P308" s="2"/>
      <c r="Q308" s="2"/>
      <c r="R308" s="2"/>
      <c r="S308" s="2"/>
      <c r="T308" s="2"/>
    </row>
    <row r="309" spans="1:20" ht="109.5" customHeight="1" x14ac:dyDescent="0.5">
      <c r="A309" s="9"/>
      <c r="C309" s="17"/>
      <c r="D309" s="146"/>
      <c r="E309" s="156"/>
      <c r="F309" s="157"/>
      <c r="G309" s="156"/>
      <c r="H309" s="157"/>
      <c r="J309" s="158"/>
      <c r="L309" s="146"/>
      <c r="M309" s="193"/>
      <c r="N309" s="2"/>
      <c r="O309" s="2"/>
      <c r="P309" s="2"/>
      <c r="Q309" s="2"/>
      <c r="R309" s="2"/>
      <c r="S309" s="2"/>
      <c r="T309" s="2"/>
    </row>
    <row r="310" spans="1:20" ht="109.5" customHeight="1" x14ac:dyDescent="0.5">
      <c r="A310" s="9"/>
      <c r="C310" s="17"/>
      <c r="D310" s="146"/>
      <c r="E310" s="156"/>
      <c r="F310" s="157"/>
      <c r="G310" s="156"/>
      <c r="H310" s="157"/>
      <c r="J310" s="158"/>
      <c r="L310" s="146"/>
      <c r="M310" s="193"/>
      <c r="N310" s="2"/>
      <c r="O310" s="2"/>
      <c r="P310" s="2"/>
      <c r="Q310" s="2"/>
      <c r="R310" s="2"/>
      <c r="S310" s="2"/>
      <c r="T310" s="2"/>
    </row>
    <row r="311" spans="1:20" ht="109.5" customHeight="1" x14ac:dyDescent="0.5">
      <c r="A311" s="9"/>
      <c r="C311" s="17"/>
      <c r="D311" s="146"/>
      <c r="E311" s="156"/>
      <c r="F311" s="157"/>
      <c r="G311" s="156"/>
      <c r="H311" s="157"/>
      <c r="J311" s="158"/>
      <c r="L311" s="146"/>
      <c r="M311" s="193"/>
      <c r="N311" s="2"/>
      <c r="O311" s="2"/>
      <c r="P311" s="2"/>
      <c r="Q311" s="2"/>
      <c r="R311" s="2"/>
      <c r="S311" s="2"/>
      <c r="T311" s="2"/>
    </row>
    <row r="312" spans="1:20" ht="109.5" customHeight="1" x14ac:dyDescent="0.5">
      <c r="A312" s="9"/>
      <c r="C312" s="17"/>
      <c r="D312" s="146"/>
      <c r="E312" s="156"/>
      <c r="F312" s="157"/>
      <c r="G312" s="156"/>
      <c r="H312" s="157"/>
      <c r="J312" s="158"/>
      <c r="L312" s="146"/>
      <c r="M312" s="193"/>
      <c r="N312" s="2"/>
      <c r="O312" s="2"/>
      <c r="P312" s="2"/>
      <c r="Q312" s="2"/>
      <c r="R312" s="2"/>
      <c r="S312" s="2"/>
      <c r="T312" s="2"/>
    </row>
    <row r="313" spans="1:20" ht="109.5" customHeight="1" x14ac:dyDescent="0.5">
      <c r="A313" s="9"/>
      <c r="C313" s="17"/>
      <c r="D313" s="146"/>
      <c r="E313" s="156"/>
      <c r="F313" s="157"/>
      <c r="G313" s="156"/>
      <c r="H313" s="157"/>
      <c r="J313" s="158"/>
      <c r="L313" s="146"/>
      <c r="M313" s="193"/>
      <c r="N313" s="2"/>
      <c r="O313" s="2"/>
      <c r="P313" s="2"/>
      <c r="Q313" s="2"/>
      <c r="R313" s="2"/>
      <c r="S313" s="2"/>
      <c r="T313" s="2"/>
    </row>
    <row r="314" spans="1:20" ht="109.5" customHeight="1" x14ac:dyDescent="0.5">
      <c r="A314" s="9"/>
      <c r="C314" s="17"/>
      <c r="D314" s="146"/>
      <c r="E314" s="156"/>
      <c r="F314" s="157"/>
      <c r="G314" s="156"/>
      <c r="H314" s="157"/>
      <c r="J314" s="158"/>
      <c r="L314" s="146"/>
      <c r="M314" s="193"/>
      <c r="N314" s="2"/>
      <c r="O314" s="2"/>
      <c r="P314" s="2"/>
      <c r="Q314" s="2"/>
      <c r="R314" s="2"/>
      <c r="S314" s="2"/>
      <c r="T314" s="2"/>
    </row>
    <row r="315" spans="1:20" ht="109.5" customHeight="1" x14ac:dyDescent="0.5">
      <c r="A315" s="9"/>
      <c r="C315" s="17"/>
      <c r="D315" s="146"/>
      <c r="E315" s="156"/>
      <c r="F315" s="157"/>
      <c r="G315" s="156"/>
      <c r="H315" s="157"/>
      <c r="J315" s="158"/>
      <c r="L315" s="146"/>
      <c r="M315" s="193"/>
      <c r="N315" s="2"/>
      <c r="O315" s="2"/>
      <c r="P315" s="2"/>
      <c r="Q315" s="2"/>
      <c r="R315" s="2"/>
      <c r="S315" s="2"/>
      <c r="T315" s="2"/>
    </row>
    <row r="316" spans="1:20" ht="109.5" customHeight="1" x14ac:dyDescent="0.5">
      <c r="A316" s="9"/>
      <c r="C316" s="17"/>
      <c r="D316" s="146"/>
      <c r="E316" s="156"/>
      <c r="F316" s="157"/>
      <c r="G316" s="156"/>
      <c r="H316" s="157"/>
      <c r="J316" s="158"/>
      <c r="L316" s="146"/>
      <c r="M316" s="193"/>
      <c r="N316" s="2"/>
      <c r="O316" s="2"/>
      <c r="P316" s="2"/>
      <c r="Q316" s="2"/>
      <c r="R316" s="2"/>
      <c r="S316" s="2"/>
      <c r="T316" s="2"/>
    </row>
    <row r="317" spans="1:20" ht="109.5" customHeight="1" x14ac:dyDescent="0.5">
      <c r="A317" s="9"/>
      <c r="C317" s="17"/>
      <c r="D317" s="146"/>
      <c r="E317" s="156"/>
      <c r="F317" s="157"/>
      <c r="G317" s="156"/>
      <c r="H317" s="157"/>
      <c r="J317" s="158"/>
      <c r="L317" s="146"/>
      <c r="M317" s="193"/>
      <c r="N317" s="2"/>
      <c r="O317" s="2"/>
      <c r="P317" s="2"/>
      <c r="Q317" s="2"/>
      <c r="R317" s="2"/>
      <c r="S317" s="2"/>
      <c r="T317" s="2"/>
    </row>
    <row r="318" spans="1:20" x14ac:dyDescent="0.5">
      <c r="A318" s="9"/>
      <c r="C318" s="17"/>
      <c r="D318" s="146"/>
      <c r="E318" s="156"/>
      <c r="F318" s="157"/>
      <c r="G318" s="156"/>
      <c r="H318" s="157"/>
      <c r="J318" s="158"/>
      <c r="L318" s="146"/>
      <c r="M318" s="193"/>
      <c r="N318" s="2"/>
      <c r="O318" s="2"/>
      <c r="P318" s="2"/>
      <c r="Q318" s="2"/>
      <c r="R318" s="2"/>
      <c r="S318" s="2"/>
      <c r="T318" s="2"/>
    </row>
    <row r="319" spans="1:20" ht="108.75" customHeight="1" x14ac:dyDescent="0.5">
      <c r="A319" s="9"/>
      <c r="C319" s="17"/>
      <c r="D319" s="146"/>
      <c r="E319" s="156"/>
      <c r="F319" s="157"/>
      <c r="G319" s="156"/>
      <c r="H319" s="157"/>
      <c r="J319" s="158"/>
      <c r="L319" s="146"/>
      <c r="M319" s="193"/>
      <c r="N319" s="2"/>
      <c r="O319" s="2"/>
      <c r="P319" s="2"/>
      <c r="Q319" s="2"/>
      <c r="R319" s="2"/>
      <c r="S319" s="2"/>
      <c r="T319" s="2"/>
    </row>
    <row r="320" spans="1:20" ht="109.5" customHeight="1" x14ac:dyDescent="0.5">
      <c r="A320" s="9"/>
      <c r="C320" s="17"/>
      <c r="D320" s="146"/>
      <c r="E320" s="156"/>
      <c r="F320" s="157"/>
      <c r="G320" s="156"/>
      <c r="H320" s="157"/>
      <c r="J320" s="158"/>
      <c r="L320" s="146"/>
      <c r="M320" s="193"/>
      <c r="N320" s="2"/>
      <c r="O320" s="2"/>
      <c r="P320" s="2"/>
      <c r="Q320" s="2"/>
      <c r="R320" s="2"/>
      <c r="S320" s="2"/>
      <c r="T320" s="2"/>
    </row>
    <row r="321" spans="1:20" ht="109.5" customHeight="1" x14ac:dyDescent="0.5">
      <c r="A321" s="9"/>
      <c r="C321" s="17"/>
      <c r="D321" s="146"/>
      <c r="E321" s="156"/>
      <c r="F321" s="157"/>
      <c r="G321" s="156"/>
      <c r="H321" s="157"/>
      <c r="J321" s="158"/>
      <c r="L321" s="146"/>
      <c r="M321" s="193"/>
      <c r="N321" s="2"/>
      <c r="O321" s="2"/>
      <c r="P321" s="2"/>
      <c r="Q321" s="2"/>
      <c r="R321" s="2"/>
      <c r="S321" s="2"/>
      <c r="T321" s="2"/>
    </row>
    <row r="322" spans="1:20" ht="109.5" customHeight="1" x14ac:dyDescent="0.5">
      <c r="A322" s="9"/>
      <c r="C322" s="17"/>
      <c r="D322" s="146"/>
      <c r="E322" s="156"/>
      <c r="F322" s="157"/>
      <c r="G322" s="156"/>
      <c r="H322" s="157"/>
      <c r="J322" s="158"/>
      <c r="L322" s="146"/>
      <c r="M322" s="193"/>
      <c r="N322" s="2"/>
      <c r="O322" s="2"/>
      <c r="P322" s="2"/>
      <c r="Q322" s="2"/>
      <c r="R322" s="2"/>
      <c r="S322" s="2"/>
      <c r="T322" s="2"/>
    </row>
    <row r="323" spans="1:20" ht="109.5" customHeight="1" x14ac:dyDescent="0.5">
      <c r="A323" s="9"/>
      <c r="C323" s="17"/>
      <c r="D323" s="146"/>
      <c r="E323" s="156"/>
      <c r="F323" s="157"/>
      <c r="G323" s="156"/>
      <c r="H323" s="157"/>
      <c r="J323" s="158"/>
      <c r="L323" s="146"/>
      <c r="M323" s="193"/>
      <c r="N323" s="2"/>
      <c r="O323" s="2"/>
      <c r="P323" s="2"/>
      <c r="Q323" s="2"/>
      <c r="R323" s="2"/>
      <c r="S323" s="2"/>
      <c r="T323" s="2"/>
    </row>
    <row r="324" spans="1:20" ht="109.5" customHeight="1" x14ac:dyDescent="0.5">
      <c r="A324" s="9"/>
      <c r="C324" s="17"/>
      <c r="D324" s="146"/>
      <c r="E324" s="156"/>
      <c r="F324" s="157"/>
      <c r="G324" s="156"/>
      <c r="H324" s="157"/>
      <c r="J324" s="158"/>
      <c r="L324" s="146"/>
      <c r="M324" s="193"/>
      <c r="N324" s="2"/>
      <c r="O324" s="2"/>
      <c r="P324" s="2"/>
      <c r="Q324" s="2"/>
      <c r="R324" s="2"/>
      <c r="S324" s="2"/>
      <c r="T324" s="2"/>
    </row>
    <row r="325" spans="1:20" ht="109.5" customHeight="1" x14ac:dyDescent="0.5">
      <c r="A325" s="9"/>
      <c r="C325" s="17"/>
      <c r="D325" s="146"/>
      <c r="E325" s="156"/>
      <c r="F325" s="157"/>
      <c r="G325" s="156"/>
      <c r="H325" s="157"/>
      <c r="J325" s="158"/>
      <c r="L325" s="146"/>
      <c r="M325" s="193"/>
      <c r="N325" s="2"/>
      <c r="O325" s="2"/>
      <c r="P325" s="2"/>
      <c r="Q325" s="2"/>
      <c r="R325" s="2"/>
      <c r="S325" s="2"/>
      <c r="T325" s="2"/>
    </row>
    <row r="326" spans="1:20" ht="109.5" customHeight="1" x14ac:dyDescent="0.5">
      <c r="A326" s="9"/>
      <c r="C326" s="17"/>
      <c r="D326" s="146"/>
      <c r="E326" s="156"/>
      <c r="F326" s="157"/>
      <c r="G326" s="156"/>
      <c r="H326" s="157"/>
      <c r="J326" s="158"/>
      <c r="L326" s="146"/>
      <c r="M326" s="193"/>
      <c r="N326" s="2"/>
      <c r="O326" s="2"/>
      <c r="P326" s="2"/>
      <c r="Q326" s="2"/>
      <c r="R326" s="2"/>
      <c r="S326" s="2"/>
      <c r="T326" s="2"/>
    </row>
    <row r="327" spans="1:20" ht="109.5" customHeight="1" x14ac:dyDescent="0.5">
      <c r="A327" s="9"/>
      <c r="C327" s="17"/>
      <c r="D327" s="146"/>
      <c r="E327" s="156"/>
      <c r="F327" s="157"/>
      <c r="G327" s="156"/>
      <c r="H327" s="157"/>
      <c r="J327" s="158"/>
      <c r="L327" s="146"/>
      <c r="M327" s="193"/>
      <c r="N327" s="2"/>
      <c r="O327" s="2"/>
      <c r="P327" s="2"/>
      <c r="Q327" s="2"/>
      <c r="R327" s="2"/>
      <c r="S327" s="2"/>
      <c r="T327" s="2"/>
    </row>
    <row r="328" spans="1:20" ht="109.5" customHeight="1" x14ac:dyDescent="0.5">
      <c r="A328" s="9"/>
      <c r="C328" s="17"/>
      <c r="D328" s="146"/>
      <c r="E328" s="156"/>
      <c r="F328" s="157"/>
      <c r="G328" s="156"/>
      <c r="H328" s="157"/>
      <c r="J328" s="158"/>
      <c r="L328" s="146"/>
      <c r="M328" s="193"/>
      <c r="N328" s="2"/>
      <c r="O328" s="2"/>
      <c r="P328" s="2"/>
      <c r="Q328" s="2"/>
      <c r="R328" s="2"/>
      <c r="S328" s="2"/>
      <c r="T328" s="2"/>
    </row>
    <row r="329" spans="1:20" ht="109.5" customHeight="1" x14ac:dyDescent="0.5">
      <c r="A329" s="9"/>
      <c r="C329" s="17"/>
      <c r="D329" s="146"/>
      <c r="E329" s="156"/>
      <c r="F329" s="157"/>
      <c r="G329" s="156"/>
      <c r="H329" s="157"/>
      <c r="J329" s="158"/>
      <c r="L329" s="146"/>
      <c r="M329" s="193"/>
      <c r="N329" s="2"/>
      <c r="O329" s="2"/>
      <c r="P329" s="2"/>
      <c r="Q329" s="2"/>
      <c r="R329" s="2"/>
      <c r="S329" s="2"/>
      <c r="T329" s="2"/>
    </row>
    <row r="330" spans="1:20" ht="109.5" customHeight="1" x14ac:dyDescent="0.5">
      <c r="A330" s="9"/>
      <c r="C330" s="17"/>
      <c r="D330" s="146"/>
      <c r="E330" s="156"/>
      <c r="F330" s="157"/>
      <c r="G330" s="156"/>
      <c r="H330" s="157"/>
      <c r="J330" s="158"/>
      <c r="L330" s="146"/>
      <c r="M330" s="193"/>
      <c r="N330" s="2"/>
      <c r="O330" s="2"/>
      <c r="P330" s="2"/>
      <c r="Q330" s="2"/>
      <c r="R330" s="2"/>
      <c r="S330" s="2"/>
      <c r="T330" s="2"/>
    </row>
    <row r="331" spans="1:20" ht="109.5" customHeight="1" x14ac:dyDescent="0.5">
      <c r="A331" s="9"/>
      <c r="C331" s="17"/>
      <c r="D331" s="146"/>
      <c r="E331" s="156"/>
      <c r="F331" s="157"/>
      <c r="G331" s="156"/>
      <c r="H331" s="157"/>
      <c r="J331" s="158"/>
      <c r="L331" s="146"/>
      <c r="M331" s="193"/>
      <c r="N331" s="2"/>
      <c r="O331" s="2"/>
      <c r="P331" s="2"/>
      <c r="Q331" s="2"/>
      <c r="R331" s="2"/>
      <c r="S331" s="2"/>
      <c r="T331" s="2"/>
    </row>
    <row r="332" spans="1:20" ht="109.5" customHeight="1" x14ac:dyDescent="0.5">
      <c r="A332" s="9"/>
      <c r="C332" s="17"/>
      <c r="D332" s="146"/>
      <c r="E332" s="156"/>
      <c r="F332" s="157"/>
      <c r="G332" s="156"/>
      <c r="H332" s="157"/>
      <c r="J332" s="158"/>
      <c r="L332" s="146"/>
      <c r="M332" s="193"/>
      <c r="N332" s="2"/>
      <c r="O332" s="2"/>
      <c r="P332" s="2"/>
      <c r="Q332" s="2"/>
      <c r="R332" s="2"/>
      <c r="S332" s="2"/>
      <c r="T332" s="2"/>
    </row>
    <row r="333" spans="1:20" ht="109.5" customHeight="1" x14ac:dyDescent="0.5">
      <c r="A333" s="9"/>
      <c r="C333" s="17"/>
      <c r="D333" s="146"/>
      <c r="E333" s="156"/>
      <c r="F333" s="157"/>
      <c r="G333" s="156"/>
      <c r="H333" s="157"/>
      <c r="J333" s="158"/>
      <c r="L333" s="146"/>
      <c r="M333" s="193"/>
      <c r="N333" s="2"/>
      <c r="O333" s="2"/>
      <c r="P333" s="2"/>
      <c r="Q333" s="2"/>
      <c r="R333" s="2"/>
      <c r="S333" s="2"/>
      <c r="T333" s="2"/>
    </row>
    <row r="334" spans="1:20" ht="59.25" customHeight="1" x14ac:dyDescent="0.5">
      <c r="A334" s="9"/>
      <c r="C334" s="17"/>
      <c r="D334" s="146"/>
      <c r="E334" s="156"/>
      <c r="F334" s="157"/>
      <c r="G334" s="156"/>
      <c r="H334" s="157"/>
      <c r="J334" s="158"/>
      <c r="L334" s="146"/>
      <c r="M334" s="193"/>
      <c r="N334" s="2"/>
      <c r="O334" s="2"/>
      <c r="P334" s="2"/>
      <c r="Q334" s="2"/>
      <c r="R334" s="2"/>
      <c r="S334" s="2"/>
      <c r="T334" s="2"/>
    </row>
    <row r="335" spans="1:20" ht="106.5" customHeight="1" x14ac:dyDescent="0.5">
      <c r="A335" s="9"/>
      <c r="C335" s="17"/>
      <c r="D335" s="146"/>
      <c r="E335" s="156"/>
      <c r="F335" s="157"/>
      <c r="G335" s="156"/>
      <c r="H335" s="157"/>
      <c r="J335" s="158"/>
      <c r="L335" s="146"/>
      <c r="M335" s="193"/>
      <c r="N335" s="2"/>
      <c r="O335" s="2"/>
      <c r="P335" s="2"/>
      <c r="Q335" s="2"/>
      <c r="R335" s="2"/>
      <c r="S335" s="2"/>
      <c r="T335" s="2"/>
    </row>
    <row r="336" spans="1:20" ht="114" customHeight="1" x14ac:dyDescent="0.5">
      <c r="A336" s="9"/>
      <c r="C336" s="17"/>
      <c r="D336" s="146"/>
      <c r="E336" s="156"/>
      <c r="F336" s="157"/>
      <c r="G336" s="156"/>
      <c r="H336" s="157"/>
      <c r="J336" s="158"/>
      <c r="L336" s="146"/>
      <c r="M336" s="193"/>
      <c r="N336" s="2"/>
      <c r="O336" s="2"/>
      <c r="P336" s="2"/>
      <c r="Q336" s="2"/>
      <c r="R336" s="2"/>
      <c r="S336" s="2"/>
      <c r="T336" s="2"/>
    </row>
    <row r="337" spans="1:20" ht="109.5" customHeight="1" x14ac:dyDescent="0.5">
      <c r="A337" s="9"/>
      <c r="C337" s="17"/>
      <c r="D337" s="146"/>
      <c r="E337" s="156"/>
      <c r="F337" s="157"/>
      <c r="G337" s="156"/>
      <c r="H337" s="157"/>
      <c r="J337" s="158"/>
      <c r="L337" s="146"/>
      <c r="M337" s="193"/>
      <c r="N337" s="2"/>
      <c r="O337" s="2"/>
      <c r="P337" s="2"/>
      <c r="Q337" s="2"/>
      <c r="R337" s="2"/>
      <c r="S337" s="2"/>
      <c r="T337" s="2"/>
    </row>
    <row r="338" spans="1:20" ht="109.5" customHeight="1" x14ac:dyDescent="0.5">
      <c r="A338" s="9"/>
      <c r="C338" s="17"/>
      <c r="D338" s="146"/>
      <c r="E338" s="156"/>
      <c r="F338" s="157"/>
      <c r="G338" s="156"/>
      <c r="H338" s="157"/>
      <c r="J338" s="158"/>
      <c r="L338" s="146"/>
      <c r="M338" s="193"/>
      <c r="N338" s="2"/>
      <c r="O338" s="2"/>
      <c r="P338" s="2"/>
      <c r="Q338" s="2"/>
      <c r="R338" s="2"/>
      <c r="S338" s="2"/>
      <c r="T338" s="2"/>
    </row>
    <row r="339" spans="1:20" ht="109.5" customHeight="1" x14ac:dyDescent="0.5">
      <c r="A339" s="9"/>
      <c r="C339" s="17"/>
      <c r="D339" s="146"/>
      <c r="E339" s="156"/>
      <c r="F339" s="157"/>
      <c r="G339" s="156"/>
      <c r="H339" s="157"/>
      <c r="J339" s="158"/>
      <c r="L339" s="146"/>
      <c r="M339" s="193"/>
      <c r="N339" s="2"/>
      <c r="O339" s="2"/>
      <c r="P339" s="2"/>
      <c r="Q339" s="2"/>
      <c r="R339" s="2"/>
      <c r="S339" s="2"/>
      <c r="T339" s="2"/>
    </row>
    <row r="340" spans="1:20" ht="109.5" customHeight="1" x14ac:dyDescent="0.5">
      <c r="A340" s="9"/>
      <c r="C340" s="17"/>
      <c r="D340" s="146"/>
      <c r="E340" s="156"/>
      <c r="F340" s="157"/>
      <c r="G340" s="156"/>
      <c r="H340" s="157"/>
      <c r="J340" s="158"/>
      <c r="L340" s="146"/>
      <c r="M340" s="193"/>
      <c r="N340" s="2"/>
      <c r="O340" s="2"/>
      <c r="P340" s="2"/>
      <c r="Q340" s="2"/>
      <c r="R340" s="2"/>
      <c r="S340" s="2"/>
      <c r="T340" s="2"/>
    </row>
    <row r="341" spans="1:20" ht="109.5" customHeight="1" x14ac:dyDescent="0.5">
      <c r="A341" s="9"/>
      <c r="C341" s="17"/>
      <c r="D341" s="146"/>
      <c r="E341" s="156"/>
      <c r="F341" s="157"/>
      <c r="G341" s="156"/>
      <c r="H341" s="157"/>
      <c r="J341" s="158"/>
      <c r="L341" s="146"/>
      <c r="M341" s="193"/>
      <c r="N341" s="2"/>
      <c r="O341" s="2"/>
      <c r="P341" s="2"/>
      <c r="Q341" s="2"/>
      <c r="R341" s="2"/>
      <c r="S341" s="2"/>
      <c r="T341" s="2"/>
    </row>
    <row r="342" spans="1:20" ht="109.5" customHeight="1" x14ac:dyDescent="0.5">
      <c r="A342" s="9"/>
      <c r="C342" s="17"/>
      <c r="D342" s="146"/>
      <c r="E342" s="156"/>
      <c r="F342" s="157"/>
      <c r="G342" s="156"/>
      <c r="H342" s="157"/>
      <c r="J342" s="158"/>
      <c r="L342" s="146"/>
      <c r="M342" s="193"/>
      <c r="N342" s="2"/>
      <c r="O342" s="2"/>
      <c r="P342" s="2"/>
      <c r="Q342" s="2"/>
      <c r="R342" s="2"/>
      <c r="S342" s="2"/>
      <c r="T342" s="2"/>
    </row>
    <row r="343" spans="1:20" ht="116.25" customHeight="1" x14ac:dyDescent="0.5">
      <c r="A343" s="9"/>
      <c r="C343" s="17"/>
      <c r="D343" s="146"/>
      <c r="E343" s="156"/>
      <c r="F343" s="157"/>
      <c r="G343" s="156"/>
      <c r="H343" s="157"/>
      <c r="J343" s="158"/>
      <c r="L343" s="146"/>
      <c r="M343" s="193"/>
      <c r="N343" s="2"/>
      <c r="O343" s="2"/>
      <c r="P343" s="2"/>
      <c r="Q343" s="2"/>
      <c r="R343" s="2"/>
      <c r="S343" s="2"/>
      <c r="T343" s="2"/>
    </row>
    <row r="344" spans="1:20" ht="116.25" customHeight="1" x14ac:dyDescent="0.5">
      <c r="A344" s="9"/>
      <c r="C344" s="17"/>
      <c r="D344" s="146"/>
      <c r="E344" s="156"/>
      <c r="F344" s="157"/>
      <c r="G344" s="156"/>
      <c r="H344" s="157"/>
      <c r="J344" s="158"/>
      <c r="L344" s="146"/>
      <c r="M344" s="193"/>
      <c r="N344" s="2"/>
      <c r="O344" s="2"/>
      <c r="P344" s="2"/>
      <c r="Q344" s="2"/>
      <c r="R344" s="2"/>
      <c r="S344" s="2"/>
      <c r="T344" s="2"/>
    </row>
    <row r="345" spans="1:20" ht="116.25" customHeight="1" x14ac:dyDescent="0.5">
      <c r="A345" s="9"/>
      <c r="C345" s="17"/>
      <c r="D345" s="146"/>
      <c r="E345" s="156"/>
      <c r="F345" s="157"/>
      <c r="G345" s="156"/>
      <c r="H345" s="157"/>
      <c r="J345" s="158"/>
      <c r="L345" s="146"/>
      <c r="M345" s="193"/>
      <c r="N345" s="2"/>
      <c r="O345" s="2"/>
      <c r="P345" s="2"/>
      <c r="Q345" s="2"/>
      <c r="R345" s="2"/>
      <c r="S345" s="2"/>
      <c r="T345" s="2"/>
    </row>
    <row r="346" spans="1:20" ht="116.25" customHeight="1" x14ac:dyDescent="0.5">
      <c r="A346" s="9"/>
      <c r="C346" s="17"/>
      <c r="D346" s="146"/>
      <c r="E346" s="156"/>
      <c r="F346" s="157"/>
      <c r="G346" s="156"/>
      <c r="H346" s="157"/>
      <c r="J346" s="158"/>
      <c r="L346" s="146"/>
      <c r="M346" s="193"/>
      <c r="N346" s="2"/>
      <c r="O346" s="2"/>
      <c r="P346" s="2"/>
      <c r="Q346" s="2"/>
      <c r="R346" s="2"/>
      <c r="S346" s="2"/>
      <c r="T346" s="2"/>
    </row>
    <row r="347" spans="1:20" ht="116.25" customHeight="1" x14ac:dyDescent="0.5">
      <c r="A347" s="9"/>
      <c r="C347" s="17"/>
      <c r="D347" s="146"/>
      <c r="E347" s="156"/>
      <c r="F347" s="157"/>
      <c r="G347" s="156"/>
      <c r="H347" s="157"/>
      <c r="J347" s="158"/>
      <c r="L347" s="146"/>
      <c r="M347" s="193"/>
      <c r="N347" s="2"/>
      <c r="O347" s="2"/>
      <c r="P347" s="2"/>
      <c r="Q347" s="2"/>
      <c r="R347" s="2"/>
      <c r="S347" s="2"/>
      <c r="T347" s="2"/>
    </row>
    <row r="348" spans="1:20" ht="116.25" customHeight="1" x14ac:dyDescent="0.5">
      <c r="A348" s="9"/>
      <c r="C348" s="17"/>
      <c r="D348" s="146"/>
      <c r="E348" s="156"/>
      <c r="F348" s="157"/>
      <c r="G348" s="156"/>
      <c r="H348" s="157"/>
      <c r="J348" s="158"/>
      <c r="L348" s="146"/>
      <c r="M348" s="193"/>
      <c r="N348" s="2"/>
      <c r="O348" s="2"/>
      <c r="P348" s="2"/>
      <c r="Q348" s="2"/>
      <c r="R348" s="2"/>
      <c r="S348" s="2"/>
      <c r="T348" s="2"/>
    </row>
    <row r="349" spans="1:20" ht="116.25" customHeight="1" x14ac:dyDescent="0.5">
      <c r="A349" s="9"/>
      <c r="C349" s="17"/>
      <c r="D349" s="146"/>
      <c r="E349" s="156"/>
      <c r="F349" s="157"/>
      <c r="G349" s="156"/>
      <c r="H349" s="157"/>
      <c r="J349" s="158"/>
      <c r="L349" s="146"/>
      <c r="M349" s="193"/>
      <c r="N349" s="2"/>
      <c r="O349" s="2"/>
      <c r="P349" s="2"/>
      <c r="Q349" s="2"/>
      <c r="R349" s="2"/>
      <c r="S349" s="2"/>
      <c r="T349" s="2"/>
    </row>
    <row r="350" spans="1:20" x14ac:dyDescent="0.5">
      <c r="A350" s="9"/>
      <c r="C350" s="17"/>
      <c r="D350" s="146"/>
      <c r="E350" s="156"/>
      <c r="F350" s="157"/>
      <c r="G350" s="156"/>
      <c r="H350" s="157"/>
      <c r="J350" s="158"/>
      <c r="L350" s="146"/>
      <c r="M350" s="193"/>
      <c r="N350" s="2"/>
      <c r="O350" s="2"/>
      <c r="P350" s="2"/>
      <c r="Q350" s="2"/>
      <c r="R350" s="2"/>
      <c r="S350" s="2"/>
      <c r="T350" s="2"/>
    </row>
    <row r="351" spans="1:20" ht="123" customHeight="1" x14ac:dyDescent="0.5">
      <c r="A351" s="9"/>
      <c r="C351" s="17"/>
      <c r="D351" s="146"/>
      <c r="E351" s="156"/>
      <c r="F351" s="157"/>
      <c r="G351" s="156"/>
      <c r="H351" s="157"/>
      <c r="J351" s="158"/>
      <c r="L351" s="146"/>
      <c r="M351" s="193"/>
      <c r="N351" s="2"/>
      <c r="O351" s="2"/>
      <c r="P351" s="2"/>
      <c r="Q351" s="2"/>
      <c r="R351" s="2"/>
      <c r="S351" s="2"/>
      <c r="T351" s="2"/>
    </row>
    <row r="352" spans="1:20" ht="116.25" customHeight="1" x14ac:dyDescent="0.5">
      <c r="A352" s="9"/>
      <c r="C352" s="17"/>
      <c r="D352" s="146"/>
      <c r="E352" s="156"/>
      <c r="F352" s="157"/>
      <c r="G352" s="156"/>
      <c r="H352" s="157"/>
      <c r="J352" s="158"/>
      <c r="L352" s="146"/>
      <c r="M352" s="193"/>
      <c r="N352" s="2"/>
      <c r="O352" s="2"/>
      <c r="P352" s="2"/>
      <c r="Q352" s="2"/>
      <c r="R352" s="2"/>
      <c r="S352" s="2"/>
      <c r="T352" s="2"/>
    </row>
    <row r="353" spans="1:20" ht="116.25" customHeight="1" x14ac:dyDescent="0.5">
      <c r="A353" s="9"/>
      <c r="C353" s="17"/>
      <c r="D353" s="146"/>
      <c r="E353" s="156"/>
      <c r="F353" s="157"/>
      <c r="G353" s="156"/>
      <c r="H353" s="157"/>
      <c r="J353" s="158"/>
      <c r="L353" s="146"/>
      <c r="M353" s="193"/>
      <c r="N353" s="2"/>
      <c r="O353" s="2"/>
      <c r="P353" s="2"/>
      <c r="Q353" s="2"/>
      <c r="R353" s="2"/>
      <c r="S353" s="2"/>
      <c r="T353" s="2"/>
    </row>
    <row r="354" spans="1:20" ht="116.25" customHeight="1" x14ac:dyDescent="0.5">
      <c r="A354" s="9"/>
      <c r="C354" s="17"/>
      <c r="D354" s="146"/>
      <c r="E354" s="156"/>
      <c r="F354" s="157"/>
      <c r="G354" s="156"/>
      <c r="H354" s="157"/>
      <c r="J354" s="158"/>
      <c r="L354" s="146"/>
      <c r="M354" s="193"/>
      <c r="N354" s="2"/>
      <c r="O354" s="2"/>
      <c r="P354" s="2"/>
      <c r="Q354" s="2"/>
      <c r="R354" s="2"/>
      <c r="S354" s="2"/>
      <c r="T354" s="2"/>
    </row>
    <row r="355" spans="1:20" ht="116.25" customHeight="1" x14ac:dyDescent="0.5">
      <c r="A355" s="9"/>
      <c r="C355" s="17"/>
      <c r="D355" s="146"/>
      <c r="E355" s="156"/>
      <c r="F355" s="157"/>
      <c r="G355" s="156"/>
      <c r="H355" s="157"/>
      <c r="J355" s="158"/>
      <c r="L355" s="146"/>
      <c r="M355" s="193"/>
      <c r="N355" s="2"/>
      <c r="O355" s="2"/>
      <c r="P355" s="2"/>
      <c r="Q355" s="2"/>
      <c r="R355" s="2"/>
      <c r="S355" s="2"/>
      <c r="T355" s="2"/>
    </row>
    <row r="356" spans="1:20" ht="116.25" customHeight="1" x14ac:dyDescent="0.5">
      <c r="A356" s="9"/>
      <c r="C356" s="17"/>
      <c r="D356" s="146"/>
      <c r="E356" s="156"/>
      <c r="F356" s="157"/>
      <c r="G356" s="156"/>
      <c r="H356" s="157"/>
      <c r="J356" s="158"/>
      <c r="L356" s="146"/>
      <c r="M356" s="193"/>
      <c r="N356" s="2"/>
      <c r="O356" s="2"/>
      <c r="P356" s="2"/>
      <c r="Q356" s="2"/>
      <c r="R356" s="2"/>
      <c r="S356" s="2"/>
      <c r="T356" s="2"/>
    </row>
    <row r="357" spans="1:20" ht="116.25" customHeight="1" x14ac:dyDescent="0.5">
      <c r="A357" s="9"/>
      <c r="C357" s="17"/>
      <c r="D357" s="146"/>
      <c r="E357" s="156"/>
      <c r="F357" s="157"/>
      <c r="G357" s="156"/>
      <c r="H357" s="157"/>
      <c r="J357" s="158"/>
      <c r="L357" s="146"/>
      <c r="M357" s="193"/>
      <c r="N357" s="2"/>
      <c r="O357" s="2"/>
      <c r="P357" s="2"/>
      <c r="Q357" s="2"/>
      <c r="R357" s="2"/>
      <c r="S357" s="2"/>
      <c r="T357" s="2"/>
    </row>
    <row r="358" spans="1:20" ht="116.25" customHeight="1" x14ac:dyDescent="0.5">
      <c r="A358" s="9"/>
      <c r="C358" s="17"/>
      <c r="D358" s="146"/>
      <c r="E358" s="156"/>
      <c r="F358" s="157"/>
      <c r="G358" s="156"/>
      <c r="H358" s="157"/>
      <c r="J358" s="158"/>
      <c r="L358" s="146"/>
      <c r="M358" s="193"/>
      <c r="N358" s="2"/>
      <c r="O358" s="2"/>
      <c r="P358" s="2"/>
      <c r="Q358" s="2"/>
      <c r="R358" s="2"/>
      <c r="S358" s="2"/>
      <c r="T358" s="2"/>
    </row>
    <row r="359" spans="1:20" ht="116.25" customHeight="1" x14ac:dyDescent="0.5">
      <c r="A359" s="9"/>
      <c r="C359" s="17"/>
      <c r="D359" s="146"/>
      <c r="E359" s="156"/>
      <c r="F359" s="157"/>
      <c r="G359" s="156"/>
      <c r="H359" s="157"/>
      <c r="J359" s="158"/>
      <c r="L359" s="146"/>
      <c r="M359" s="193"/>
      <c r="N359" s="2"/>
      <c r="O359" s="2"/>
      <c r="P359" s="2"/>
      <c r="Q359" s="2"/>
      <c r="R359" s="2"/>
      <c r="S359" s="2"/>
      <c r="T359" s="2"/>
    </row>
    <row r="360" spans="1:20" ht="109.5" customHeight="1" x14ac:dyDescent="0.5">
      <c r="A360" s="9"/>
      <c r="C360" s="17"/>
      <c r="D360" s="146"/>
      <c r="E360" s="156"/>
      <c r="F360" s="157"/>
      <c r="G360" s="156"/>
      <c r="H360" s="157"/>
      <c r="J360" s="158"/>
      <c r="L360" s="146"/>
      <c r="M360" s="193"/>
      <c r="N360" s="2"/>
      <c r="O360" s="2"/>
      <c r="P360" s="2"/>
      <c r="Q360" s="2"/>
      <c r="R360" s="2"/>
      <c r="S360" s="2"/>
      <c r="T360" s="2"/>
    </row>
    <row r="361" spans="1:20" ht="109.5" customHeight="1" x14ac:dyDescent="0.5">
      <c r="A361" s="9"/>
      <c r="C361" s="17"/>
      <c r="D361" s="146"/>
      <c r="E361" s="156"/>
      <c r="F361" s="157"/>
      <c r="G361" s="156"/>
      <c r="H361" s="157"/>
      <c r="J361" s="158"/>
      <c r="L361" s="146"/>
      <c r="M361" s="193"/>
      <c r="N361" s="2"/>
      <c r="O361" s="2"/>
      <c r="P361" s="2"/>
      <c r="Q361" s="2"/>
      <c r="R361" s="2"/>
      <c r="S361" s="2"/>
      <c r="T361" s="2"/>
    </row>
    <row r="362" spans="1:20" ht="109.5" customHeight="1" x14ac:dyDescent="0.5">
      <c r="A362" s="9"/>
      <c r="C362" s="17"/>
      <c r="D362" s="146"/>
      <c r="E362" s="156"/>
      <c r="F362" s="157"/>
      <c r="G362" s="156"/>
      <c r="H362" s="157"/>
      <c r="J362" s="158"/>
      <c r="L362" s="146"/>
      <c r="M362" s="193"/>
      <c r="N362" s="2"/>
      <c r="O362" s="2"/>
      <c r="P362" s="2"/>
      <c r="Q362" s="2"/>
      <c r="R362" s="2"/>
      <c r="S362" s="2"/>
      <c r="T362" s="2"/>
    </row>
    <row r="363" spans="1:20" ht="109.5" customHeight="1" x14ac:dyDescent="0.5">
      <c r="A363" s="9"/>
      <c r="C363" s="17"/>
      <c r="D363" s="146"/>
      <c r="E363" s="156"/>
      <c r="F363" s="157"/>
      <c r="G363" s="156"/>
      <c r="H363" s="157"/>
      <c r="J363" s="158"/>
      <c r="L363" s="146"/>
      <c r="M363" s="193"/>
      <c r="N363" s="2"/>
      <c r="O363" s="2"/>
      <c r="P363" s="2"/>
      <c r="Q363" s="2"/>
      <c r="R363" s="2"/>
      <c r="S363" s="2"/>
      <c r="T363" s="2"/>
    </row>
    <row r="364" spans="1:20" ht="109.5" customHeight="1" x14ac:dyDescent="0.5">
      <c r="A364" s="9"/>
      <c r="C364" s="17"/>
      <c r="D364" s="146"/>
      <c r="E364" s="156"/>
      <c r="F364" s="157"/>
      <c r="G364" s="156"/>
      <c r="H364" s="157"/>
      <c r="J364" s="158"/>
      <c r="L364" s="146"/>
      <c r="M364" s="193"/>
      <c r="N364" s="2"/>
      <c r="O364" s="2"/>
      <c r="P364" s="2"/>
      <c r="Q364" s="2"/>
      <c r="R364" s="2"/>
      <c r="S364" s="2"/>
      <c r="T364" s="2"/>
    </row>
    <row r="365" spans="1:20" ht="109.5" customHeight="1" x14ac:dyDescent="0.5">
      <c r="A365" s="9"/>
      <c r="C365" s="17"/>
      <c r="D365" s="146"/>
      <c r="E365" s="156"/>
      <c r="F365" s="157"/>
      <c r="G365" s="156"/>
      <c r="H365" s="157"/>
      <c r="J365" s="158"/>
      <c r="L365" s="146"/>
      <c r="M365" s="193"/>
      <c r="N365" s="2"/>
      <c r="O365" s="2"/>
      <c r="P365" s="2"/>
      <c r="Q365" s="2"/>
      <c r="R365" s="2"/>
      <c r="S365" s="2"/>
      <c r="T365" s="2"/>
    </row>
    <row r="366" spans="1:20" ht="109.5" customHeight="1" x14ac:dyDescent="0.5">
      <c r="A366" s="9"/>
      <c r="C366" s="17"/>
      <c r="D366" s="146"/>
      <c r="E366" s="156"/>
      <c r="F366" s="157"/>
      <c r="G366" s="156"/>
      <c r="H366" s="157"/>
      <c r="J366" s="158"/>
      <c r="L366" s="146"/>
      <c r="M366" s="193"/>
      <c r="N366" s="2"/>
      <c r="O366" s="2"/>
      <c r="P366" s="2"/>
      <c r="Q366" s="2"/>
      <c r="R366" s="2"/>
      <c r="S366" s="2"/>
      <c r="T366" s="2"/>
    </row>
    <row r="367" spans="1:20" ht="109.5" customHeight="1" x14ac:dyDescent="0.5">
      <c r="A367" s="9"/>
      <c r="C367" s="17"/>
      <c r="D367" s="146"/>
      <c r="E367" s="156"/>
      <c r="F367" s="157"/>
      <c r="G367" s="156"/>
      <c r="H367" s="157"/>
      <c r="J367" s="158"/>
      <c r="L367" s="146"/>
      <c r="M367" s="193"/>
      <c r="N367" s="2"/>
      <c r="O367" s="2"/>
      <c r="P367" s="2"/>
      <c r="Q367" s="2"/>
      <c r="R367" s="2"/>
      <c r="S367" s="2"/>
      <c r="T367" s="2"/>
    </row>
  </sheetData>
  <sheetProtection formatCells="0" formatColumns="0" formatRows="0" insertColumns="0" insertRows="0" insertHyperlinks="0" deleteColumns="0" deleteRows="0" sort="0" autoFilter="0" pivotTables="0"/>
  <dataConsolidate/>
  <mergeCells count="48">
    <mergeCell ref="K92:L92"/>
    <mergeCell ref="K40:L40"/>
    <mergeCell ref="K57:L57"/>
    <mergeCell ref="E7:F7"/>
    <mergeCell ref="G7:H7"/>
    <mergeCell ref="I7:J7"/>
    <mergeCell ref="K7:L7"/>
    <mergeCell ref="I92:J92"/>
    <mergeCell ref="I40:J40"/>
    <mergeCell ref="I57:J57"/>
    <mergeCell ref="E107:F107"/>
    <mergeCell ref="G107:H107"/>
    <mergeCell ref="I42:J42"/>
    <mergeCell ref="E42:F42"/>
    <mergeCell ref="E40:F40"/>
    <mergeCell ref="G40:H40"/>
    <mergeCell ref="E57:F57"/>
    <mergeCell ref="A108:B108"/>
    <mergeCell ref="E108:F108"/>
    <mergeCell ref="G108:H108"/>
    <mergeCell ref="I108:J108"/>
    <mergeCell ref="E30:F30"/>
    <mergeCell ref="G30:H30"/>
    <mergeCell ref="I30:J30"/>
    <mergeCell ref="G42:H42"/>
    <mergeCell ref="G57:H57"/>
    <mergeCell ref="E73:F73"/>
    <mergeCell ref="G73:H73"/>
    <mergeCell ref="I73:J73"/>
    <mergeCell ref="E92:F92"/>
    <mergeCell ref="E89:F89"/>
    <mergeCell ref="G89:H89"/>
    <mergeCell ref="A92:B92"/>
    <mergeCell ref="K108:L108"/>
    <mergeCell ref="E22:F22"/>
    <mergeCell ref="G22:H22"/>
    <mergeCell ref="I22:J22"/>
    <mergeCell ref="K22:L22"/>
    <mergeCell ref="E25:F25"/>
    <mergeCell ref="G25:H25"/>
    <mergeCell ref="I25:J25"/>
    <mergeCell ref="K73:L73"/>
    <mergeCell ref="E104:F104"/>
    <mergeCell ref="G104:H104"/>
    <mergeCell ref="I104:J104"/>
    <mergeCell ref="K104:L104"/>
    <mergeCell ref="G92:H92"/>
    <mergeCell ref="I89:J89"/>
  </mergeCells>
  <phoneticPr fontId="7" type="noConversion"/>
  <printOptions horizontalCentered="1" verticalCentered="1"/>
  <pageMargins left="0.23622047244094491" right="0.23622047244094491" top="0" bottom="0" header="0" footer="0"/>
  <pageSetup paperSize="9" scale="31" fitToHeight="0" orientation="landscape" r:id="rId1"/>
  <rowBreaks count="16" manualBreakCount="16">
    <brk id="21" max="12" man="1"/>
    <brk id="39" max="20" man="1"/>
    <brk id="56" max="20" man="1"/>
    <brk id="72" max="20" man="1"/>
    <brk id="90" max="20" man="1"/>
    <brk id="107" max="20" man="1"/>
    <brk id="124" max="20" man="1"/>
    <brk id="140" max="20" man="1"/>
    <brk id="156" max="20" man="1"/>
    <brk id="172" max="20" man="1"/>
    <brk id="188" max="20" man="1"/>
    <brk id="204" max="20" man="1"/>
    <brk id="220" max="20" man="1"/>
    <brk id="236" max="20" man="1"/>
    <brk id="252" max="20" man="1"/>
    <brk id="268" max="20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Aprile</vt:lpstr>
      <vt:lpstr>'Catalogo Aprile'!Area_stampa</vt:lpstr>
      <vt:lpstr>'Catalogo Aprile'!Print_Area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2024-04-04T13:35:30Z</cp:lastPrinted>
  <dcterms:created xsi:type="dcterms:W3CDTF">2021-12-01T18:41:21Z</dcterms:created>
  <dcterms:modified xsi:type="dcterms:W3CDTF">2024-04-04T13:39:29Z</dcterms:modified>
</cp:coreProperties>
</file>