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3\9. Settembre\"/>
    </mc:Choice>
  </mc:AlternateContent>
  <xr:revisionPtr revIDLastSave="0" documentId="13_ncr:1_{47F17ADA-01EB-4099-8E44-6E048B870C93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agosto 2023" sheetId="1" r:id="rId1"/>
    <sheet name="Foglio1" sheetId="2" r:id="rId2"/>
  </sheets>
  <definedNames>
    <definedName name="_xlnm._FilterDatabase" localSheetId="0" hidden="1">'Catalogo agosto 2023'!$A$206:$N$206</definedName>
    <definedName name="_xlnm.Print_Area" localSheetId="0">'Catalogo agosto 2023'!$A$1:$M$255</definedName>
    <definedName name="Print_Area" localSheetId="0">'Catalogo agosto 2023'!$A$1:$M$251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1" l="1"/>
  <c r="I35" i="1"/>
  <c r="G35" i="1"/>
  <c r="E35" i="1"/>
  <c r="G46" i="1" l="1"/>
  <c r="I8" i="1"/>
  <c r="E65" i="1"/>
  <c r="I114" i="1"/>
  <c r="E103" i="1"/>
  <c r="H38" i="1" l="1"/>
  <c r="J38" i="1" s="1"/>
  <c r="L38" i="1" s="1"/>
  <c r="E38" i="1"/>
  <c r="G38" i="1" s="1"/>
  <c r="I38" i="1" s="1"/>
  <c r="K38" i="1" s="1"/>
  <c r="I13" i="1"/>
  <c r="G13" i="1"/>
  <c r="I115" i="1"/>
  <c r="E39" i="1"/>
  <c r="D40" i="1"/>
  <c r="E40" i="1" s="1"/>
  <c r="I90" i="1"/>
  <c r="G90" i="1"/>
  <c r="E90" i="1"/>
  <c r="E74" i="1" l="1"/>
  <c r="E48" i="1"/>
  <c r="I64" i="1" l="1"/>
  <c r="G64" i="1"/>
  <c r="G58" i="1" l="1"/>
  <c r="E58" i="1"/>
  <c r="G17" i="1" l="1"/>
  <c r="G108" i="1" l="1"/>
  <c r="E118" i="1" l="1"/>
  <c r="G115" i="1"/>
  <c r="E115" i="1"/>
  <c r="E113" i="1"/>
  <c r="G80" i="1" l="1"/>
  <c r="E80" i="1"/>
  <c r="G61" i="1" l="1"/>
  <c r="E99" i="1" l="1"/>
  <c r="G78" i="1" l="1"/>
  <c r="E78" i="1"/>
  <c r="G112" i="1"/>
  <c r="E112" i="1"/>
  <c r="I43" i="1"/>
  <c r="G43" i="1"/>
  <c r="E43" i="1"/>
  <c r="D41" i="1"/>
  <c r="G91" i="1" l="1"/>
  <c r="G9" i="1" l="1"/>
  <c r="E9" i="1"/>
  <c r="E91" i="1" l="1"/>
  <c r="E64" i="1"/>
  <c r="E63" i="1"/>
  <c r="E46" i="1"/>
  <c r="L110" i="1" l="1"/>
  <c r="K110" i="1"/>
  <c r="E110" i="1"/>
  <c r="I109" i="1"/>
  <c r="G109" i="1"/>
  <c r="E109" i="1"/>
  <c r="E108" i="1"/>
  <c r="E26" i="1"/>
  <c r="I25" i="1"/>
  <c r="G25" i="1"/>
  <c r="E25" i="1"/>
  <c r="E23" i="1"/>
  <c r="I49" i="1"/>
  <c r="G49" i="1"/>
  <c r="E49" i="1"/>
  <c r="G20" i="1"/>
  <c r="E20" i="1"/>
  <c r="E51" i="1"/>
  <c r="G51" i="1"/>
  <c r="E105" i="1"/>
  <c r="D106" i="1" l="1"/>
  <c r="D82" i="1" l="1"/>
  <c r="D70" i="1"/>
  <c r="D31" i="1"/>
  <c r="E106" i="1"/>
  <c r="G89" i="1" l="1"/>
  <c r="E89" i="1"/>
  <c r="G76" i="1"/>
  <c r="E76" i="1"/>
  <c r="E42" i="1"/>
  <c r="E71" i="1" l="1"/>
  <c r="G71" i="1"/>
  <c r="I71" i="1"/>
  <c r="K111" i="1"/>
  <c r="E44" i="1"/>
  <c r="E57" i="1"/>
  <c r="G102" i="1"/>
  <c r="I73" i="1"/>
  <c r="G69" i="1"/>
  <c r="K30" i="1"/>
  <c r="I18" i="1"/>
  <c r="G16" i="1"/>
  <c r="G15" i="1"/>
  <c r="I10" i="1"/>
  <c r="G10" i="1"/>
  <c r="E32" i="1"/>
  <c r="I82" i="1"/>
  <c r="G82" i="1"/>
  <c r="E82" i="1"/>
  <c r="I33" i="1" l="1"/>
  <c r="G33" i="1"/>
  <c r="E33" i="1"/>
  <c r="G55" i="1" l="1"/>
  <c r="E55" i="1" l="1"/>
  <c r="E69" i="1" l="1"/>
  <c r="G120" i="1"/>
  <c r="I122" i="1" l="1"/>
  <c r="G122" i="1"/>
  <c r="I72" i="1"/>
  <c r="I47" i="1"/>
  <c r="G47" i="1"/>
  <c r="E28" i="1"/>
  <c r="G28" i="1"/>
  <c r="I61" i="1"/>
  <c r="E61" i="1"/>
  <c r="G18" i="1"/>
  <c r="E18" i="1"/>
  <c r="I44" i="1"/>
  <c r="I30" i="1"/>
  <c r="G121" i="1" l="1"/>
  <c r="G88" i="1" l="1"/>
  <c r="E88" i="1"/>
  <c r="I17" i="1"/>
  <c r="E17" i="1"/>
  <c r="E16" i="1"/>
  <c r="I111" i="1"/>
  <c r="G111" i="1"/>
  <c r="E87" i="1"/>
  <c r="G107" i="1"/>
  <c r="E107" i="1"/>
  <c r="E60" i="1"/>
  <c r="G59" i="1"/>
  <c r="E59" i="1"/>
  <c r="E47" i="1"/>
  <c r="G44" i="1"/>
  <c r="G114" i="1" l="1"/>
  <c r="G85" i="1"/>
  <c r="I31" i="1"/>
  <c r="G119" i="1" l="1"/>
  <c r="E119" i="1"/>
  <c r="E13" i="1" l="1"/>
  <c r="G30" i="1"/>
  <c r="E30" i="1"/>
  <c r="I79" i="1"/>
  <c r="G79" i="1"/>
  <c r="E79" i="1"/>
  <c r="L27" i="1"/>
  <c r="I27" i="1"/>
  <c r="K27" i="1" s="1"/>
  <c r="G27" i="1"/>
  <c r="E27" i="1"/>
  <c r="E86" i="1"/>
  <c r="I45" i="1"/>
  <c r="G45" i="1"/>
  <c r="E45" i="1"/>
  <c r="E11" i="1"/>
  <c r="E104" i="1"/>
  <c r="E34" i="1"/>
  <c r="L90" i="1"/>
  <c r="D92" i="1"/>
  <c r="J121" i="1"/>
  <c r="L121" i="1" s="1"/>
  <c r="I121" i="1"/>
  <c r="K121" i="1" s="1"/>
  <c r="E122" i="1"/>
  <c r="E121" i="1"/>
  <c r="E120" i="1"/>
  <c r="E114" i="1"/>
  <c r="E111" i="1"/>
  <c r="E102" i="1"/>
  <c r="E98" i="1"/>
  <c r="E97" i="1"/>
  <c r="E85" i="1"/>
  <c r="H81" i="1"/>
  <c r="J81" i="1" s="1"/>
  <c r="L81" i="1" s="1"/>
  <c r="E81" i="1"/>
  <c r="G81" i="1" s="1"/>
  <c r="I81" i="1" s="1"/>
  <c r="K81" i="1" s="1"/>
  <c r="G77" i="1"/>
  <c r="E77" i="1"/>
  <c r="G75" i="1"/>
  <c r="E75" i="1"/>
  <c r="G73" i="1"/>
  <c r="E73" i="1"/>
  <c r="G72" i="1"/>
  <c r="E72" i="1"/>
  <c r="G70" i="1"/>
  <c r="E70" i="1"/>
  <c r="E62" i="1"/>
  <c r="G56" i="1"/>
  <c r="E56" i="1"/>
  <c r="G54" i="1"/>
  <c r="E54" i="1"/>
  <c r="J50" i="1"/>
  <c r="E50" i="1"/>
  <c r="I50" i="1" s="1"/>
  <c r="G31" i="1"/>
  <c r="E31" i="1"/>
  <c r="E29" i="1"/>
  <c r="G24" i="1"/>
  <c r="E24" i="1"/>
  <c r="E19" i="1"/>
  <c r="E15" i="1"/>
  <c r="I14" i="1"/>
  <c r="G14" i="1"/>
  <c r="E14" i="1"/>
  <c r="I12" i="1"/>
  <c r="G12" i="1"/>
  <c r="E12" i="1"/>
  <c r="E10" i="1"/>
  <c r="G8" i="1"/>
  <c r="E8" i="1"/>
  <c r="E92" i="1" l="1"/>
  <c r="E66" i="1"/>
  <c r="G66" i="1"/>
  <c r="K90" i="1"/>
  <c r="G92" i="1"/>
</calcChain>
</file>

<file path=xl/sharedStrings.xml><?xml version="1.0" encoding="utf-8"?>
<sst xmlns="http://schemas.openxmlformats.org/spreadsheetml/2006/main" count="745" uniqueCount="531">
  <si>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</si>
  <si>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</si>
  <si>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</si>
  <si>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</si>
  <si>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</si>
  <si>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</si>
  <si>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</si>
  <si>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ATARAX 20 CPR RIV 25MG</t>
  </si>
  <si>
    <t>AUGMENTIN*12CPR RIV 875MG+125MG</t>
  </si>
  <si>
    <t>AVAMYS*SPRAY NAS 60D 27,5MCG</t>
  </si>
  <si>
    <t>AVAMYS*SPRAY NAS.120D 27,5MCG</t>
  </si>
  <si>
    <t>CIPRALEX*28 CPR RIV 10 MG</t>
  </si>
  <si>
    <t>CIPROXIN*6CPR RIV 500MG</t>
  </si>
  <si>
    <t>CONGESCOR*28CPR 5MG</t>
  </si>
  <si>
    <t>DENIBAN*12CPR 50MG</t>
  </si>
  <si>
    <t>DIAMICRON*30CPR 60MG RM</t>
  </si>
  <si>
    <t>DIOSMECTAL OS SOSP 30BUSTE 3G</t>
  </si>
  <si>
    <t>DIPROSALIC*UNG 30G 0.05%+3%</t>
  </si>
  <si>
    <t>FASTUM GEL 60G 2.5%</t>
  </si>
  <si>
    <t>GENTALYN BETA*CR 30G 0,1%+0,1%</t>
  </si>
  <si>
    <t>IBUSTRIN*30CPR 200MG</t>
  </si>
  <si>
    <t>LACIPIL*28CPR RIV DIV 4MG</t>
  </si>
  <si>
    <t>LESTRONETTE*21CPR RIV 0,1+0,02</t>
  </si>
  <si>
    <t>LYRICA*14CPS 25MG</t>
  </si>
  <si>
    <t>LYRICA*56CPS 150MG</t>
  </si>
  <si>
    <t>LYRICA*56CPS 75MG</t>
  </si>
  <si>
    <t>LYRICA*14CPS 75MG</t>
  </si>
  <si>
    <t>MOTILIUM*30CPR RIV 10MG</t>
  </si>
  <si>
    <t>MUSCORIL*30CPS 4MG</t>
  </si>
  <si>
    <t>NAPRILENE*14CPR 20MG</t>
  </si>
  <si>
    <t>NASONEX*SPRAY NAS 140D 50MCG</t>
  </si>
  <si>
    <t>NASONEX*SPRAY NAS 60D 50MCG</t>
  </si>
  <si>
    <t>NORLEVO*1CPR 1,5MG</t>
  </si>
  <si>
    <t>NOVONORM*90CPR 0,5MG</t>
  </si>
  <si>
    <t>PLAVIX*28CPR RIV 75MG</t>
  </si>
  <si>
    <t>SIRDALUD*30CPR 4MG</t>
  </si>
  <si>
    <t>VASORETIC*14CPR 20MG+12,5MG</t>
  </si>
  <si>
    <t>YELLOX*COLL FL 5ML 0,9MG/ML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</si>
  <si>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</si>
  <si>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</si>
  <si>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</si>
  <si>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</si>
  <si>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</si>
  <si>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</si>
  <si>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</si>
  <si>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MINESSE*28CPR 60MCG+15MCG</t>
  </si>
  <si>
    <t>VOLTAREN 10 SUPP 100MG</t>
  </si>
  <si>
    <t>ZIRTEC*OS GTT FL 20ML 10MG/ML</t>
  </si>
  <si>
    <t>XENICAL*BLIST 84CPS 120MG</t>
  </si>
  <si>
    <t>ELOCON*CREMA 30G 0,1%</t>
  </si>
  <si>
    <t>CATIONORM MULTI GOCCE 10 ML</t>
  </si>
  <si>
    <t>Da 6 pezzi</t>
  </si>
  <si>
    <t>Da 11 pezzi</t>
  </si>
  <si>
    <t>Da 21 pezzi</t>
  </si>
  <si>
    <t>Quantità</t>
  </si>
  <si>
    <t>Da 1 pezzo</t>
  </si>
  <si>
    <t>DAKTARIN*GEL ORALE 80G 20MG/G</t>
  </si>
  <si>
    <t>EFFIPREV*21CPR RIV 2MG+0,03MG</t>
  </si>
  <si>
    <t>OPTIVE FUSION 10 ML</t>
  </si>
  <si>
    <t>GARZA JELONET 10 X 10 CM 10 BUSTE</t>
  </si>
  <si>
    <t>CYMBALTA*28CPS 60MG</t>
  </si>
  <si>
    <t>PANTORC*14CPR GASTR 20MG</t>
  </si>
  <si>
    <t>DITROPAN*30CPR 5MG</t>
  </si>
  <si>
    <t>LANSOX*14CPS 15MG</t>
  </si>
  <si>
    <t>DIFFERIN*GEL 30G 0,1%</t>
  </si>
  <si>
    <t>EFEXOR*14CPS 75MG RP</t>
  </si>
  <si>
    <t>CIALIS*8CPR RIV 20MG</t>
  </si>
  <si>
    <t>COVERSYL*FL 30CPR RIV 5MG</t>
  </si>
  <si>
    <t xml:space="preserve">AROMASIN*30CPR RIV 25MG </t>
  </si>
  <si>
    <t>AZALIA*28CPR RIV 75MCG</t>
  </si>
  <si>
    <t xml:space="preserve">DIPROSONE*SOL CUT FL 30G 0,05% </t>
  </si>
  <si>
    <t>COEFFERALGAN*16CPR EFF500+30MG</t>
  </si>
  <si>
    <t>THEALOZ DUO 15ML</t>
  </si>
  <si>
    <t>ENTEROGERMINA*OS 10FL 2MLD/5ML</t>
  </si>
  <si>
    <t xml:space="preserve">BELARA*21CPR RIV 2MG+0,03MG </t>
  </si>
  <si>
    <t>COVERSYL*FL 30CPR RIV 10MG</t>
  </si>
  <si>
    <t>SIBILLA*21CPR RIV 2MG+0,03 MG</t>
  </si>
  <si>
    <t>XALATAN*COLL FL 2,5ML 50MCG/ML</t>
  </si>
  <si>
    <t>*044052013*</t>
  </si>
  <si>
    <t>*045282011*</t>
  </si>
  <si>
    <t>*	045700010	*</t>
  </si>
  <si>
    <t>*	042214015	*</t>
  </si>
  <si>
    <t>*	039785050	*</t>
  </si>
  <si>
    <t>*	039785062	*</t>
  </si>
  <si>
    <t>*	041434022	*</t>
  </si>
  <si>
    <t>*	041434010	*</t>
  </si>
  <si>
    <t>*	049433016	*</t>
  </si>
  <si>
    <t>*	049463019	*</t>
  </si>
  <si>
    <t>*	044050019	*</t>
  </si>
  <si>
    <t>*	042791018	*</t>
  </si>
  <si>
    <t>*	045337019	*</t>
  </si>
  <si>
    <t>*	044941019	*</t>
  </si>
  <si>
    <t>*	043651013	*</t>
  </si>
  <si>
    <t>*	041247014	*</t>
  </si>
  <si>
    <t>*	044382012	*</t>
  </si>
  <si>
    <t>*	044382024	*</t>
  </si>
  <si>
    <t>*	047516012	*</t>
  </si>
  <si>
    <t>*	046352011	*</t>
  </si>
  <si>
    <t>*	045637016	*</t>
  </si>
  <si>
    <t>*	049384011	*</t>
  </si>
  <si>
    <t>*	041669019	*</t>
  </si>
  <si>
    <t>*	039821018	*</t>
  </si>
  <si>
    <t>*	047111012	*</t>
  </si>
  <si>
    <t>*	046590016	*</t>
  </si>
  <si>
    <t>*	045859016	*</t>
  </si>
  <si>
    <t>*	049434018	*</t>
  </si>
  <si>
    <t>*	049005010	*</t>
  </si>
  <si>
    <t>*	044847022	*</t>
  </si>
  <si>
    <t>*	041973013	*</t>
  </si>
  <si>
    <t>*	041422015	*</t>
  </si>
  <si>
    <t>*	042938011	*</t>
  </si>
  <si>
    <t>*	046605010	*</t>
  </si>
  <si>
    <t>*	042211019	*</t>
  </si>
  <si>
    <t>*	043630021	*</t>
  </si>
  <si>
    <t>*	046610010	*</t>
  </si>
  <si>
    <t>*	045402043	*</t>
  </si>
  <si>
    <t>*	045402017	*</t>
  </si>
  <si>
    <t>*	045402029	*</t>
  </si>
  <si>
    <t>*	045402031	*</t>
  </si>
  <si>
    <t>*	041423017	*</t>
  </si>
  <si>
    <t>*	041424019	*</t>
  </si>
  <si>
    <t>*	046974010	*</t>
  </si>
  <si>
    <t>*	042567038	*</t>
  </si>
  <si>
    <t>*	044805012	*</t>
  </si>
  <si>
    <t>*	042566012	*</t>
  </si>
  <si>
    <t>*	042566024	*</t>
  </si>
  <si>
    <t>*	043987015	*</t>
  </si>
  <si>
    <t>*	042565046	*</t>
  </si>
  <si>
    <t>*	044418010	*</t>
  </si>
  <si>
    <t>*	047110010	*</t>
  </si>
  <si>
    <t>*	043988029	*</t>
  </si>
  <si>
    <t>*	043892013	*</t>
  </si>
  <si>
    <t>*	045938014	*</t>
  </si>
  <si>
    <t>*	041671013	*</t>
  </si>
  <si>
    <t>*	044895011	*</t>
  </si>
  <si>
    <t>*	044954016	*</t>
  </si>
  <si>
    <t>*	041894015	*</t>
  </si>
  <si>
    <t>*	922321450	*</t>
  </si>
  <si>
    <t>*	922321474	*</t>
  </si>
  <si>
    <t>*	044383014	*</t>
  </si>
  <si>
    <t>*	981977770	*</t>
  </si>
  <si>
    <t>*	041672015	*</t>
  </si>
  <si>
    <t>*	044023012	*</t>
  </si>
  <si>
    <t>*	047402021	*</t>
  </si>
  <si>
    <t>*	042209027	*</t>
  </si>
  <si>
    <t>*	049090018	*</t>
  </si>
  <si>
    <t>*	926418637	*</t>
  </si>
  <si>
    <t>*	042516029	*</t>
  </si>
  <si>
    <t>*	972003267	*</t>
  </si>
  <si>
    <t>*	984160566	*</t>
  </si>
  <si>
    <t>*	984237166	*</t>
  </si>
  <si>
    <t>*	044132013	*</t>
  </si>
  <si>
    <t>*	038195044	*</t>
  </si>
  <si>
    <t>*041435013*</t>
  </si>
  <si>
    <t>*027980010*</t>
  </si>
  <si>
    <t>*033490020*</t>
  </si>
  <si>
    <t>*034678033*</t>
  </si>
  <si>
    <t>*010834024*</t>
  </si>
  <si>
    <t>*026089019*</t>
  </si>
  <si>
    <t>*038343036*</t>
  </si>
  <si>
    <t>*038343024*</t>
  </si>
  <si>
    <t>*041762016*</t>
  </si>
  <si>
    <t>*036875019*</t>
  </si>
  <si>
    <t>*036899019*</t>
  </si>
  <si>
    <t>*035672043*</t>
  </si>
  <si>
    <t>*035767250*</t>
  </si>
  <si>
    <t>*026664021*</t>
  </si>
  <si>
    <t>*034953253*</t>
  </si>
  <si>
    <t>*027989019*</t>
  </si>
  <si>
    <t>*027286323*</t>
  </si>
  <si>
    <t>*027286210*</t>
  </si>
  <si>
    <t>*036683023*</t>
  </si>
  <si>
    <t>*027491012*</t>
  </si>
  <si>
    <t>*023404231*</t>
  </si>
  <si>
    <t>*029309034*</t>
  </si>
  <si>
    <t>*028852010*</t>
  </si>
  <si>
    <t>*023839018*</t>
  </si>
  <si>
    <t>*023087075*</t>
  </si>
  <si>
    <t>*039763091*</t>
  </si>
  <si>
    <t>*041808039*</t>
  </si>
  <si>
    <t>*025190012*</t>
  </si>
  <si>
    <t>*042101016*</t>
  </si>
  <si>
    <t>*027341015*</t>
  </si>
  <si>
    <t>*023417037*</t>
  </si>
  <si>
    <t>*021736020*</t>
  </si>
  <si>
    <t>*025308038*</t>
  </si>
  <si>
    <t>*028718029*</t>
  </si>
  <si>
    <t>*027830037*</t>
  </si>
  <si>
    <t>*028600029*</t>
  </si>
  <si>
    <t>*039759016*</t>
  </si>
  <si>
    <t>*036476012*</t>
  </si>
  <si>
    <t>*036476188*</t>
  </si>
  <si>
    <t>*036476125*</t>
  </si>
  <si>
    <t>*036476113*</t>
  </si>
  <si>
    <t>*027233016*</t>
  </si>
  <si>
    <t>*034922017*</t>
  </si>
  <si>
    <t>*024953034*</t>
  </si>
  <si>
    <t>*015896107*</t>
  </si>
  <si>
    <t>*025725021*</t>
  </si>
  <si>
    <t>*033330010*</t>
  </si>
  <si>
    <t>*033330022*</t>
  </si>
  <si>
    <t>*034884066*</t>
  </si>
  <si>
    <t>*034162053*</t>
  </si>
  <si>
    <t>*031981044*</t>
  </si>
  <si>
    <t>*034128013*</t>
  </si>
  <si>
    <t>*040829018*</t>
  </si>
  <si>
    <t>*025852029*</t>
  </si>
  <si>
    <t>*027056011*</t>
  </si>
  <si>
    <t>*037696010*</t>
  </si>
  <si>
    <t>*023181023*</t>
  </si>
  <si>
    <t>*033219015*</t>
  </si>
  <si>
    <t>*034195038*</t>
  </si>
  <si>
    <t>*041273018*</t>
  </si>
  <si>
    <t>*026894028*</t>
  </si>
  <si>
    <t>*901153635*</t>
  </si>
  <si>
    <t>*901074385*</t>
  </si>
  <si>
    <t>*001340025*</t>
  </si>
  <si>
    <t>*930870276*</t>
  </si>
  <si>
    <t>*034447019*</t>
  </si>
  <si>
    <t>*024957060*</t>
  </si>
  <si>
    <t>*041411024*</t>
  </si>
  <si>
    <t>*013046038*</t>
  </si>
  <si>
    <t>*042554042*</t>
  </si>
  <si>
    <t>*908560269*</t>
  </si>
  <si>
    <t>*023673092*</t>
  </si>
  <si>
    <t>*933543807*</t>
  </si>
  <si>
    <t>*023603018*</t>
  </si>
  <si>
    <t>*981491499*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</si>
  <si>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</si>
  <si>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</si>
  <si>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</si>
  <si>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</si>
  <si>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</si>
  <si>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</si>
  <si>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</si>
  <si>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*049897010*</t>
  </si>
  <si>
    <t>STILNOX*30CPR RIV 10MG</t>
  </si>
  <si>
    <t>*026695015*</t>
  </si>
  <si>
    <t>Max 30 pz</t>
  </si>
  <si>
    <t>*	048371013	*</t>
  </si>
  <si>
    <t>*028831055*</t>
  </si>
  <si>
    <t>DUOPLAVIN*28CPR RIV 75MG+100MG</t>
  </si>
  <si>
    <t>LEXOTAN*20CPR 3MG</t>
  </si>
  <si>
    <t>*047390012*</t>
  </si>
  <si>
    <t>*022905145*</t>
  </si>
  <si>
    <t>DAKTARIN*CREMA 30G 2% 
(scad. 12/2023)</t>
  </si>
  <si>
    <t>SYSTANE ULTRA S/CONSERVANTI 10 ML                   (scad. 01/2024)</t>
  </si>
  <si>
    <t>CELLUVISC COLL 30FL 0.4ML 1%                       (scad.01/2024)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</si>
  <si>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</si>
  <si>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</si>
  <si>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</si>
  <si>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</si>
  <si>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</si>
  <si>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</si>
  <si>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</si>
  <si>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</si>
  <si>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</si>
  <si>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*032647024*</t>
  </si>
  <si>
    <t>OMNIC*20CPS 0,4MG R.M.</t>
  </si>
  <si>
    <t>*028717027*</t>
  </si>
  <si>
    <t>CARDIRENE*OS 30BUST 300MG</t>
  </si>
  <si>
    <t>*028531010*</t>
  </si>
  <si>
    <t>TRIATEC HCT 2,5*14CPR 2,5+12,5</t>
  </si>
  <si>
    <t>*048922025*</t>
  </si>
  <si>
    <t>ZEFLAVON*60CPR RIV 500MG</t>
  </si>
  <si>
    <t>*004763114*</t>
  </si>
  <si>
    <t>ASPIRINA C*10CPR EFF C/VIT C</t>
  </si>
  <si>
    <t>*022760108*</t>
  </si>
  <si>
    <t>CANESTEN*POLV CUT 1FL 30G 1%</t>
  </si>
  <si>
    <t>*026525105*</t>
  </si>
  <si>
    <t>VEROLAX*BB 18SUPP 1,375G</t>
  </si>
  <si>
    <t>*025647114*</t>
  </si>
  <si>
    <t>TROSYD*SOLUZ CUT. UNG.1FL 12ML 28%</t>
  </si>
  <si>
    <t>*041797010*</t>
  </si>
  <si>
    <t>OKI GOLA*COLLUT 150ML 1,6%</t>
  </si>
  <si>
    <t>*017076074*</t>
  </si>
  <si>
    <t>VENORUTON 1000*OS 30BUST 1G</t>
  </si>
  <si>
    <t>*905950996*</t>
  </si>
  <si>
    <t>OB MINI PRO CONFORT 16PZ</t>
  </si>
  <si>
    <t>*938181462*</t>
  </si>
  <si>
    <t>CITROSODINA EFFERV GRAN 150G</t>
  </si>
  <si>
    <t>*920966241*</t>
  </si>
  <si>
    <t>NUTILIS POWDER ADDENSANTE 300G</t>
  </si>
  <si>
    <t>*939968867*</t>
  </si>
  <si>
    <t>IRILENTI SOL UNICA LENTI 100ML</t>
  </si>
  <si>
    <t>*974373146*</t>
  </si>
  <si>
    <t>ENTERELLE PLUS 12CPS</t>
  </si>
  <si>
    <t>*977791805*</t>
  </si>
  <si>
    <t>CH TERMOMETRO DIGI BABY</t>
  </si>
  <si>
    <t>*975435672*</t>
  </si>
  <si>
    <t>LD PROACTIV50 20CPR DISBIOLINE</t>
  </si>
  <si>
    <t>*900415100*</t>
  </si>
  <si>
    <t>GUM EXPANDING FLOSS FILO 30MT</t>
  </si>
  <si>
    <t>*036397014*</t>
  </si>
  <si>
    <t>REPARIL GEL CM*40G 1%+5%</t>
  </si>
  <si>
    <t>*028122063*</t>
  </si>
  <si>
    <t>ONILAQARE*SMALTO UNGHIE 2,5ML</t>
  </si>
  <si>
    <t>*	049842014	*</t>
  </si>
  <si>
    <t>ZIRTEC*20CPR RIV 10MG</t>
  </si>
  <si>
    <t>*026894016*</t>
  </si>
  <si>
    <t>XANAX*OS GTT FL 20ML 0,75MG/ML</t>
  </si>
  <si>
    <t>*025980083*</t>
  </si>
  <si>
    <t>*035895010*</t>
  </si>
  <si>
    <t>AVODART*30CPS MOLLI 0,5MG</t>
  </si>
  <si>
    <t>*930605288*</t>
  </si>
  <si>
    <t>ACUTIL FOSFORO ADVANCE 10FL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</si>
  <si>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</si>
  <si>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</si>
  <si>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</si>
  <si>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</si>
  <si>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</si>
  <si>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</si>
  <si>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</si>
  <si>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</si>
  <si>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</si>
  <si>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</si>
  <si>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</si>
  <si>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>PANTORC*28CPR GASTR 40MG</t>
  </si>
  <si>
    <t>*031981335*</t>
  </si>
  <si>
    <t>*	049946015	*</t>
  </si>
  <si>
    <t>RELPAX*6CPR RIV 40MG ACLAR</t>
  </si>
  <si>
    <t>*035307305*</t>
  </si>
  <si>
    <t xml:space="preserve">DYMISTA*1FL SPRAY NAS 23G 120D                                          </t>
  </si>
  <si>
    <t>*	975083078	*</t>
  </si>
  <si>
    <t>ARMOLIPID PLUS 60CPR</t>
  </si>
  <si>
    <t>*935688945*</t>
  </si>
  <si>
    <t>BONVIVA*1CPR RIV 150MG</t>
  </si>
  <si>
    <t>Max 40 pz</t>
  </si>
  <si>
    <t xml:space="preserve">VOLTAREN OFTABAK*COLL FL10ML                           </t>
  </si>
  <si>
    <t>*019184050*</t>
  </si>
  <si>
    <t>MODALINA*30CPR RIV 1MG</t>
  </si>
  <si>
    <t>*026803104*</t>
  </si>
  <si>
    <t>OMEPRAZEN*14CPS 20MG</t>
  </si>
  <si>
    <t>*040627022*</t>
  </si>
  <si>
    <t>FOLIFILL*120CPR 5MG</t>
  </si>
  <si>
    <t>*043926031*</t>
  </si>
  <si>
    <t>COLECALCIFEROLO SAN*2FL OS SOL</t>
  </si>
  <si>
    <t>*035641012*</t>
  </si>
  <si>
    <t>KEPLAT*7CER MED 20MG</t>
  </si>
  <si>
    <t>*026510091*</t>
  </si>
  <si>
    <t>DIFOSFONAL*IM 3F 200MG/4ML C/L</t>
  </si>
  <si>
    <t>*036262020*</t>
  </si>
  <si>
    <t>GENTAMICINA ZENT*CR 30G 0,1%</t>
  </si>
  <si>
    <t>*012235040*</t>
  </si>
  <si>
    <t>DEQUADIN*20CPR 0,25MG</t>
  </si>
  <si>
    <t>*014205037*</t>
  </si>
  <si>
    <t>NORMALENE*20CPR GASTROR 5MG</t>
  </si>
  <si>
    <t>*026630020*</t>
  </si>
  <si>
    <t>IRIDINA DUE*COLL FL 10ML 0,05%</t>
  </si>
  <si>
    <t>*036397026*</t>
  </si>
  <si>
    <t>REPARIL GEL C.M.*40G 2%+5%</t>
  </si>
  <si>
    <t>*030338026*</t>
  </si>
  <si>
    <t>ICTAMMOLO MV*10% UNG 50G</t>
  </si>
  <si>
    <t>*935779900*</t>
  </si>
  <si>
    <t>MICROLET LANCETS 25 LANCETTE</t>
  </si>
  <si>
    <t>*913228096*</t>
  </si>
  <si>
    <t>CLEARBLUE CONCEPTION INDIC 1CT</t>
  </si>
  <si>
    <t>*911147546*</t>
  </si>
  <si>
    <t>GARZA PIC 10X10CM 100PZ FUSTEL</t>
  </si>
  <si>
    <t>*911147597*</t>
  </si>
  <si>
    <t>GARZA TNT PIC 36X40CM 12PZ FUS</t>
  </si>
  <si>
    <t>*970493108*</t>
  </si>
  <si>
    <t>SIR PIC PRONTO G23X1 1/4 5ML</t>
  </si>
  <si>
    <t>*935054914*</t>
  </si>
  <si>
    <t>MERIDOL COLLUTT 400ML</t>
  </si>
  <si>
    <t>CATIONORM MULTI GOCCE 10ML</t>
  </si>
  <si>
    <t>*902535994*</t>
  </si>
  <si>
    <t>ORSOVIT CARAM GOMM S/GLUT 60PZ</t>
  </si>
  <si>
    <t>*924451899*</t>
  </si>
  <si>
    <t>MELATONINA ACT 1MG+3COMP120CPR</t>
  </si>
  <si>
    <t>*924451887*</t>
  </si>
  <si>
    <t>MELATONINA ACT 1MG 150CPR</t>
  </si>
  <si>
    <t>*976335291*</t>
  </si>
  <si>
    <t>YOVIS FLACONCINI 10FL OS</t>
  </si>
  <si>
    <t>*908949201*</t>
  </si>
  <si>
    <t>IDI SAPONE NEUTRO 100GR</t>
  </si>
  <si>
    <t>*972264408*</t>
  </si>
  <si>
    <t>YOVIS CAPS 10CPS</t>
  </si>
  <si>
    <t>*986117745*</t>
  </si>
  <si>
    <t>ONE STEP STREP A TEST</t>
  </si>
  <si>
    <t>*901239576*</t>
  </si>
  <si>
    <t>DENTOSAN COLLUT TRATT MES200ML</t>
  </si>
  <si>
    <t>*903535464*</t>
  </si>
  <si>
    <t>ELMEX JUNIOR DENTIF 75ML</t>
  </si>
  <si>
    <t>*927117251*</t>
  </si>
  <si>
    <t>IPER CLENNY 5ML 20FLAC SOL MON</t>
  </si>
  <si>
    <t>*971118690*</t>
  </si>
  <si>
    <t>VITAMINA C ACT 1000 30CPR MAST</t>
  </si>
  <si>
    <t>*908869682*</t>
  </si>
  <si>
    <t>BENDA PIC AURIC CM1X5M</t>
  </si>
  <si>
    <t>*976767816*</t>
  </si>
  <si>
    <t>MULTICENTRUM FLORA INTEST 16FL</t>
  </si>
  <si>
    <t>*903367148*</t>
  </si>
  <si>
    <t>NARHINEL SOL FISIOL 20F 5ML</t>
  </si>
  <si>
    <t>*933302147*</t>
  </si>
  <si>
    <t>EZIMEGA PLUS 20CPS</t>
  </si>
  <si>
    <t>*982473682*</t>
  </si>
  <si>
    <t>SEDIVITAX ADVANCED GOCCE 75ML</t>
  </si>
  <si>
    <t>*922916022*</t>
  </si>
  <si>
    <t>CEROXMED CONTENITORE URINE 1PZ</t>
  </si>
  <si>
    <t>*970333682*</t>
  </si>
  <si>
    <t>CONNETTIVINASOLE CREMA GEL 30G</t>
  </si>
  <si>
    <t>*930856137*</t>
  </si>
  <si>
    <t>SAUGELLA ASSORBENTI NTT 12PZ</t>
  </si>
  <si>
    <t>*923788968*</t>
  </si>
  <si>
    <t>LIBENAR 15FL 5ML</t>
  </si>
  <si>
    <t>*904733387*</t>
  </si>
  <si>
    <t>AFTAMED GEL 15ML</t>
  </si>
  <si>
    <t>*906722222*</t>
  </si>
  <si>
    <t>TEA TREE OIL MELALEUCA 10ML</t>
  </si>
  <si>
    <t>*931340766*</t>
  </si>
  <si>
    <t>PHYSIOMER CSR SPRAY NASALE BB</t>
  </si>
  <si>
    <t>*926827775*</t>
  </si>
  <si>
    <t>SEROBIOMA 24CPS</t>
  </si>
  <si>
    <t>*912033685*</t>
  </si>
  <si>
    <t>BIFISELLE 30CPS</t>
  </si>
  <si>
    <t>*974373159*</t>
  </si>
  <si>
    <t>ENTERELLE PLUS 24CPS</t>
  </si>
  <si>
    <t>*902530563*</t>
  </si>
  <si>
    <t>PILOREX 24CPR</t>
  </si>
  <si>
    <t>*911974448*</t>
  </si>
  <si>
    <t>CITOGENEX 30CPS</t>
  </si>
  <si>
    <t>*975494269*</t>
  </si>
  <si>
    <t>ANGSTROM OLIO SECCO SPF6 150ML</t>
  </si>
  <si>
    <t>*971486004*</t>
  </si>
  <si>
    <t>ANGSTROM PROT HYDRA LAT SOL 30</t>
  </si>
  <si>
    <t>*971486042*</t>
  </si>
  <si>
    <t>ANGSTROM PROT HYDRA LAT SPR 30</t>
  </si>
  <si>
    <t>*971486105*</t>
  </si>
  <si>
    <t>ANGSTROM PROT LATTE DOPOS200ML</t>
  </si>
  <si>
    <t>*971486016*</t>
  </si>
  <si>
    <t>ANGSTROM PROT HYDRA LAT SOL50+</t>
  </si>
  <si>
    <t>*909467678*</t>
  </si>
  <si>
    <t>IGNATIA 50TAV HEEL</t>
  </si>
  <si>
    <t>*931468021*</t>
  </si>
  <si>
    <t>IRIDIL GOCCE OCULARI 10ML</t>
  </si>
  <si>
    <t>*906593443*</t>
  </si>
  <si>
    <t>IRILENTI SOL UNICA LENTI 360ML</t>
  </si>
  <si>
    <t>*923488579*</t>
  </si>
  <si>
    <t>ORASIV EXTRA CREMA NEUTRAL 50G</t>
  </si>
  <si>
    <t>*906940731*</t>
  </si>
  <si>
    <t>EUPHIDRA AMIDOMIO PASTA DERMAT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</si>
  <si>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</si>
  <si>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</si>
  <si>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</si>
  <si>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</si>
  <si>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</si>
  <si>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</si>
  <si>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</si>
  <si>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</si>
  <si>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</si>
  <si>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</si>
  <si>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</si>
  <si>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</si>
  <si>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</si>
  <si>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</si>
  <si>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</si>
  <si>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</si>
  <si>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</si>
  <si>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</si>
  <si>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*020702282*</t>
  </si>
  <si>
    <t xml:space="preserve">INDOCOLLIRIO*COLL FL 5ML 0,1%                                                      </t>
  </si>
  <si>
    <t>*032209013*</t>
  </si>
  <si>
    <t>NEBILOX*28CPR DIV 5MG</t>
  </si>
  <si>
    <t>*039775111*</t>
  </si>
  <si>
    <t>SILODYX*30CPS 8MG</t>
  </si>
  <si>
    <t>*021513027*</t>
  </si>
  <si>
    <t>BETA 21*UNG DERM 30G 0,05%</t>
  </si>
  <si>
    <t>*016094017*</t>
  </si>
  <si>
    <t>*027253032*</t>
  </si>
  <si>
    <t>*021122080*</t>
  </si>
  <si>
    <t>SUSTANON*IM 1F 1ML 250MG</t>
  </si>
  <si>
    <t>TORADOL*10CPR RIV 10MG</t>
  </si>
  <si>
    <t>ULTRAPROCT*UNG RETT 30G</t>
  </si>
  <si>
    <t>*921671412*</t>
  </si>
  <si>
    <t>AUDISPRAY ADULT S/GAS IG ORECC</t>
  </si>
  <si>
    <t>*930525771*</t>
  </si>
  <si>
    <t>CARNIDYN PLUS INTEGR 20BUST</t>
  </si>
  <si>
    <t>*930873688*</t>
  </si>
  <si>
    <t>CONTOUR NEXT GLICEMIA 25STR</t>
  </si>
  <si>
    <t>*980299729*</t>
  </si>
  <si>
    <t>CURASEPT COLL0,05 200MLADS+DNA</t>
  </si>
  <si>
    <t>*980340475*</t>
  </si>
  <si>
    <t>CURASEPT COLL0,12 200MLADS+DNA</t>
  </si>
  <si>
    <t>*980299794*</t>
  </si>
  <si>
    <t>CURASEPT DENT 0,05 75MLADS+DNA</t>
  </si>
  <si>
    <t>*980299782*</t>
  </si>
  <si>
    <t>CURASEPT DENT 0,12 75MLADS+DNA</t>
  </si>
  <si>
    <t>*980299756*</t>
  </si>
  <si>
    <t>CURASEPT DENT 0,20 75MLADS+DNA</t>
  </si>
  <si>
    <t>*976767804*</t>
  </si>
  <si>
    <t>MULTICENTRUM FLORA INTEST 8FL</t>
  </si>
  <si>
    <t>PEVARYL*CREMA 30G 1%</t>
  </si>
  <si>
    <t>*908802061*</t>
  </si>
  <si>
    <t>PIC TAMPONE OCULARE ADES 10PZ</t>
  </si>
  <si>
    <t>*927101838*</t>
  </si>
  <si>
    <t>REGENERATE DENTIF AVANZATO75ML</t>
  </si>
  <si>
    <t>*025647013*</t>
  </si>
  <si>
    <t>TROSYD*CREMA DERM 30G 1%</t>
  </si>
  <si>
    <t>*	049903014	*</t>
  </si>
  <si>
    <t>BENZAC*GEL 40G 5%</t>
  </si>
  <si>
    <t>*032143024*</t>
  </si>
  <si>
    <t xml:space="preserve">MERCILON*21CPR 0,15MG+0,02MG                                              </t>
  </si>
  <si>
    <t>*033451269*</t>
  </si>
  <si>
    <t>BLOPRESS*28CPR 16MG</t>
  </si>
  <si>
    <t>*034191015*</t>
  </si>
  <si>
    <t>COAPROVEL*28CPR 150MG+12,5MG</t>
  </si>
  <si>
    <t>*016366027*</t>
  </si>
  <si>
    <t>COUMADIN*30CPR 5MG</t>
  </si>
  <si>
    <t>*042864088*</t>
  </si>
  <si>
    <t>FLEIDERINA*30CPS 200MG RM</t>
  </si>
  <si>
    <t>*034424010*</t>
  </si>
  <si>
    <t>MIOTENS*IM 6F 4MG/2ML</t>
  </si>
  <si>
    <t>*034090050*</t>
  </si>
  <si>
    <t>MIRAPEXIN*30CPR 0,7MG</t>
  </si>
  <si>
    <t>*024280012*</t>
  </si>
  <si>
    <t>ROCALTROL*30CPS 0,25MCG</t>
  </si>
  <si>
    <t>*041400019</t>
  </si>
  <si>
    <t>ZOELY*28CPR RIV 2,5MG+1,5MG</t>
  </si>
  <si>
    <t>*984159311*</t>
  </si>
  <si>
    <t>DEXERYL 500G C/POMPA</t>
  </si>
  <si>
    <t>*930376379*</t>
  </si>
  <si>
    <t>*933906354*</t>
  </si>
  <si>
    <t>*934791575*</t>
  </si>
  <si>
    <t>*900109442*</t>
  </si>
  <si>
    <t>POLASE ARANCIA 24BUST</t>
  </si>
  <si>
    <t>POLASE LIMONE 24BUST</t>
  </si>
  <si>
    <t>POLASE PLUS 24 BUSTE</t>
  </si>
  <si>
    <t>POLASE SPORT 10BUST</t>
  </si>
  <si>
    <t>Max 40  pz</t>
  </si>
  <si>
    <t>Max 20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</si>
</sst>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#,##0.00\ &quot;€&quot;"/>
    <numFmt numFmtId="165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74"/>
      <color theme="1"/>
      <name val="C39HrP48DhTt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sz val="2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9" fillId="0" borderId="0"/>
  </cellStyleXfs>
  <cellXfs count="241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49" fontId="5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0" fontId="11" fillId="0" borderId="1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2" fillId="0" borderId="21" xfId="0" applyFont="1" applyBorder="1" applyAlignment="1">
      <alignment vertical="center"/>
    </xf>
    <xf numFmtId="49" fontId="11" fillId="2" borderId="21" xfId="0" applyNumberFormat="1" applyFont="1" applyFill="1" applyBorder="1" applyAlignment="1">
      <alignment horizontal="left" vertical="center"/>
    </xf>
    <xf numFmtId="49" fontId="11" fillId="0" borderId="21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9" fontId="11" fillId="0" borderId="14" xfId="1" applyFont="1" applyBorder="1" applyAlignment="1">
      <alignment horizontal="left" vertical="center"/>
    </xf>
    <xf numFmtId="0" fontId="13" fillId="0" borderId="14" xfId="0" applyFont="1" applyBorder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0" borderId="0" xfId="0" applyFont="1"/>
    <xf numFmtId="0" fontId="17" fillId="0" borderId="22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2" fontId="23" fillId="0" borderId="3" xfId="0" applyNumberFormat="1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49" fontId="25" fillId="2" borderId="0" xfId="0" applyNumberFormat="1" applyFont="1" applyFill="1" applyAlignment="1">
      <alignment horizontal="center"/>
    </xf>
    <xf numFmtId="164" fontId="26" fillId="2" borderId="0" xfId="0" applyNumberFormat="1" applyFont="1" applyFill="1" applyAlignment="1">
      <alignment horizontal="center" vertical="center"/>
    </xf>
    <xf numFmtId="49" fontId="16" fillId="2" borderId="0" xfId="0" applyNumberFormat="1" applyFont="1" applyFill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2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1" fillId="0" borderId="33" xfId="0" applyFont="1" applyBorder="1" applyAlignment="1">
      <alignment horizontal="center"/>
    </xf>
    <xf numFmtId="0" fontId="11" fillId="0" borderId="9" xfId="0" applyFont="1" applyBorder="1" applyAlignment="1">
      <alignment vertical="center"/>
    </xf>
    <xf numFmtId="0" fontId="17" fillId="0" borderId="12" xfId="0" applyFont="1" applyBorder="1" applyAlignment="1">
      <alignment horizontal="left" vertical="center" wrapText="1"/>
    </xf>
    <xf numFmtId="49" fontId="10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vertical="center"/>
    </xf>
    <xf numFmtId="49" fontId="14" fillId="2" borderId="24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2" fontId="14" fillId="2" borderId="24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vertical="center" wrapText="1"/>
    </xf>
    <xf numFmtId="0" fontId="11" fillId="2" borderId="24" xfId="0" applyFont="1" applyFill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164" fontId="11" fillId="0" borderId="0" xfId="0" applyNumberFormat="1" applyFont="1" applyAlignment="1">
      <alignment horizontal="center" vertical="center"/>
    </xf>
    <xf numFmtId="0" fontId="11" fillId="2" borderId="31" xfId="0" applyFont="1" applyFill="1" applyBorder="1" applyAlignment="1">
      <alignment vertical="center" wrapText="1"/>
    </xf>
    <xf numFmtId="0" fontId="23" fillId="0" borderId="16" xfId="0" applyFont="1" applyBorder="1" applyAlignment="1">
      <alignment horizontal="center" vertical="center" wrapText="1"/>
    </xf>
    <xf numFmtId="10" fontId="23" fillId="0" borderId="25" xfId="0" applyNumberFormat="1" applyFont="1" applyBorder="1" applyAlignment="1">
      <alignment horizontal="center" vertical="center" wrapText="1"/>
    </xf>
    <xf numFmtId="10" fontId="23" fillId="0" borderId="27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10" fontId="23" fillId="0" borderId="2" xfId="0" applyNumberFormat="1" applyFont="1" applyBorder="1" applyAlignment="1">
      <alignment horizontal="center" vertical="center" wrapText="1"/>
    </xf>
    <xf numFmtId="2" fontId="23" fillId="2" borderId="24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10" fontId="30" fillId="2" borderId="0" xfId="1" applyNumberFormat="1" applyFont="1" applyFill="1" applyAlignment="1">
      <alignment horizontal="center"/>
    </xf>
    <xf numFmtId="10" fontId="30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164" fontId="30" fillId="0" borderId="31" xfId="0" applyNumberFormat="1" applyFont="1" applyBorder="1" applyAlignment="1">
      <alignment horizontal="center" vertical="center"/>
    </xf>
    <xf numFmtId="164" fontId="31" fillId="0" borderId="17" xfId="0" applyNumberFormat="1" applyFont="1" applyBorder="1" applyAlignment="1">
      <alignment horizontal="center" vertical="center"/>
    </xf>
    <xf numFmtId="9" fontId="30" fillId="0" borderId="23" xfId="1" applyFont="1" applyFill="1" applyBorder="1" applyAlignment="1">
      <alignment horizontal="center" vertical="center"/>
    </xf>
    <xf numFmtId="164" fontId="32" fillId="3" borderId="28" xfId="0" applyNumberFormat="1" applyFont="1" applyFill="1" applyBorder="1" applyAlignment="1">
      <alignment horizontal="center" vertical="center"/>
    </xf>
    <xf numFmtId="10" fontId="33" fillId="3" borderId="6" xfId="1" applyNumberFormat="1" applyFont="1" applyFill="1" applyBorder="1" applyAlignment="1">
      <alignment horizontal="center" vertical="center"/>
    </xf>
    <xf numFmtId="164" fontId="32" fillId="3" borderId="5" xfId="0" applyNumberFormat="1" applyFont="1" applyFill="1" applyBorder="1" applyAlignment="1">
      <alignment horizontal="center" vertical="center"/>
    </xf>
    <xf numFmtId="9" fontId="33" fillId="3" borderId="6" xfId="1" applyFont="1" applyFill="1" applyBorder="1" applyAlignment="1">
      <alignment horizontal="center" vertical="center"/>
    </xf>
    <xf numFmtId="164" fontId="30" fillId="0" borderId="22" xfId="0" applyNumberFormat="1" applyFont="1" applyBorder="1" applyAlignment="1">
      <alignment horizontal="center" vertical="center"/>
    </xf>
    <xf numFmtId="164" fontId="31" fillId="0" borderId="5" xfId="0" applyNumberFormat="1" applyFont="1" applyBorder="1" applyAlignment="1">
      <alignment horizontal="center" vertical="center"/>
    </xf>
    <xf numFmtId="9" fontId="30" fillId="0" borderId="11" xfId="1" applyFont="1" applyFill="1" applyBorder="1" applyAlignment="1">
      <alignment horizontal="center" vertical="center"/>
    </xf>
    <xf numFmtId="10" fontId="33" fillId="3" borderId="11" xfId="1" applyNumberFormat="1" applyFont="1" applyFill="1" applyBorder="1" applyAlignment="1">
      <alignment horizontal="center" vertical="center"/>
    </xf>
    <xf numFmtId="164" fontId="31" fillId="0" borderId="7" xfId="0" applyNumberFormat="1" applyFont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9" fontId="30" fillId="0" borderId="12" xfId="1" applyFont="1" applyFill="1" applyBorder="1" applyAlignment="1">
      <alignment horizontal="center" vertical="center"/>
    </xf>
    <xf numFmtId="164" fontId="31" fillId="0" borderId="20" xfId="0" applyNumberFormat="1" applyFont="1" applyBorder="1" applyAlignment="1">
      <alignment horizontal="center" vertical="center"/>
    </xf>
    <xf numFmtId="164" fontId="32" fillId="3" borderId="7" xfId="0" applyNumberFormat="1" applyFont="1" applyFill="1" applyBorder="1" applyAlignment="1">
      <alignment horizontal="center" vertical="center"/>
    </xf>
    <xf numFmtId="9" fontId="33" fillId="3" borderId="9" xfId="1" applyFont="1" applyFill="1" applyBorder="1" applyAlignment="1">
      <alignment horizontal="center" vertical="center"/>
    </xf>
    <xf numFmtId="164" fontId="32" fillId="3" borderId="20" xfId="0" applyNumberFormat="1" applyFont="1" applyFill="1" applyBorder="1" applyAlignment="1">
      <alignment horizontal="center" vertical="center"/>
    </xf>
    <xf numFmtId="10" fontId="33" fillId="3" borderId="12" xfId="1" applyNumberFormat="1" applyFont="1" applyFill="1" applyBorder="1" applyAlignment="1">
      <alignment horizontal="center" vertical="center"/>
    </xf>
    <xf numFmtId="164" fontId="34" fillId="0" borderId="22" xfId="0" applyNumberFormat="1" applyFont="1" applyBorder="1" applyAlignment="1">
      <alignment horizontal="center" vertical="center"/>
    </xf>
    <xf numFmtId="164" fontId="35" fillId="2" borderId="7" xfId="0" applyNumberFormat="1" applyFont="1" applyFill="1" applyBorder="1" applyAlignment="1">
      <alignment horizontal="center" vertical="center"/>
    </xf>
    <xf numFmtId="165" fontId="34" fillId="0" borderId="12" xfId="1" applyNumberFormat="1" applyFont="1" applyBorder="1" applyAlignment="1">
      <alignment horizontal="center" vertical="center"/>
    </xf>
    <xf numFmtId="164" fontId="35" fillId="3" borderId="7" xfId="0" applyNumberFormat="1" applyFont="1" applyFill="1" applyBorder="1" applyAlignment="1">
      <alignment horizontal="center" vertical="center"/>
    </xf>
    <xf numFmtId="10" fontId="34" fillId="3" borderId="12" xfId="1" applyNumberFormat="1" applyFont="1" applyFill="1" applyBorder="1" applyAlignment="1">
      <alignment horizontal="center" vertical="center"/>
    </xf>
    <xf numFmtId="164" fontId="35" fillId="3" borderId="20" xfId="0" applyNumberFormat="1" applyFont="1" applyFill="1" applyBorder="1" applyAlignment="1">
      <alignment horizontal="center" vertical="center"/>
    </xf>
    <xf numFmtId="9" fontId="34" fillId="3" borderId="9" xfId="1" applyFont="1" applyFill="1" applyBorder="1" applyAlignment="1">
      <alignment horizontal="center" vertical="center"/>
    </xf>
    <xf numFmtId="165" fontId="30" fillId="0" borderId="12" xfId="1" applyNumberFormat="1" applyFont="1" applyBorder="1" applyAlignment="1">
      <alignment horizontal="center" vertical="center"/>
    </xf>
    <xf numFmtId="9" fontId="30" fillId="0" borderId="12" xfId="1" applyFont="1" applyBorder="1" applyAlignment="1">
      <alignment horizontal="center" vertical="center"/>
    </xf>
    <xf numFmtId="165" fontId="30" fillId="0" borderId="9" xfId="1" applyNumberFormat="1" applyFont="1" applyBorder="1" applyAlignment="1">
      <alignment horizontal="center" vertical="center"/>
    </xf>
    <xf numFmtId="165" fontId="30" fillId="0" borderId="9" xfId="1" applyNumberFormat="1" applyFont="1" applyFill="1" applyBorder="1" applyAlignment="1">
      <alignment horizontal="center" vertical="center"/>
    </xf>
    <xf numFmtId="164" fontId="35" fillId="0" borderId="7" xfId="0" applyNumberFormat="1" applyFont="1" applyBorder="1" applyAlignment="1">
      <alignment horizontal="center" vertical="center"/>
    </xf>
    <xf numFmtId="9" fontId="34" fillId="0" borderId="12" xfId="1" applyFont="1" applyFill="1" applyBorder="1" applyAlignment="1">
      <alignment horizontal="center" vertical="center"/>
    </xf>
    <xf numFmtId="164" fontId="35" fillId="0" borderId="20" xfId="0" applyNumberFormat="1" applyFont="1" applyBorder="1" applyAlignment="1">
      <alignment horizontal="center" vertical="center"/>
    </xf>
    <xf numFmtId="165" fontId="34" fillId="0" borderId="20" xfId="1" applyNumberFormat="1" applyFont="1" applyFill="1" applyBorder="1" applyAlignment="1">
      <alignment horizontal="center" vertical="center"/>
    </xf>
    <xf numFmtId="164" fontId="31" fillId="0" borderId="19" xfId="0" applyNumberFormat="1" applyFont="1" applyBorder="1" applyAlignment="1">
      <alignment horizontal="center" vertical="center"/>
    </xf>
    <xf numFmtId="9" fontId="30" fillId="0" borderId="13" xfId="1" applyFont="1" applyBorder="1" applyAlignment="1">
      <alignment horizontal="center" vertical="center"/>
    </xf>
    <xf numFmtId="164" fontId="32" fillId="3" borderId="19" xfId="0" applyNumberFormat="1" applyFont="1" applyFill="1" applyBorder="1" applyAlignment="1">
      <alignment horizontal="center" vertical="center"/>
    </xf>
    <xf numFmtId="9" fontId="33" fillId="3" borderId="13" xfId="1" applyFont="1" applyFill="1" applyBorder="1" applyAlignment="1">
      <alignment horizontal="center" vertical="center"/>
    </xf>
    <xf numFmtId="10" fontId="33" fillId="3" borderId="9" xfId="1" applyNumberFormat="1" applyFont="1" applyFill="1" applyBorder="1" applyAlignment="1">
      <alignment horizontal="center" vertical="center"/>
    </xf>
    <xf numFmtId="164" fontId="30" fillId="0" borderId="21" xfId="0" applyNumberFormat="1" applyFont="1" applyBorder="1" applyAlignment="1">
      <alignment horizontal="center" vertical="center"/>
    </xf>
    <xf numFmtId="9" fontId="30" fillId="0" borderId="9" xfId="1" applyFont="1" applyFill="1" applyBorder="1" applyAlignment="1">
      <alignment horizontal="center" vertical="center"/>
    </xf>
    <xf numFmtId="164" fontId="31" fillId="0" borderId="8" xfId="0" applyNumberFormat="1" applyFont="1" applyBorder="1" applyAlignment="1">
      <alignment horizontal="center" vertical="center"/>
    </xf>
    <xf numFmtId="9" fontId="33" fillId="3" borderId="12" xfId="1" applyFont="1" applyFill="1" applyBorder="1" applyAlignment="1">
      <alignment horizontal="center" vertical="center"/>
    </xf>
    <xf numFmtId="9" fontId="34" fillId="0" borderId="9" xfId="1" applyFont="1" applyFill="1" applyBorder="1" applyAlignment="1">
      <alignment horizontal="center" vertical="center"/>
    </xf>
    <xf numFmtId="164" fontId="31" fillId="0" borderId="35" xfId="0" applyNumberFormat="1" applyFont="1" applyBorder="1" applyAlignment="1">
      <alignment horizontal="center" vertical="center"/>
    </xf>
    <xf numFmtId="165" fontId="34" fillId="0" borderId="9" xfId="1" applyNumberFormat="1" applyFont="1" applyFill="1" applyBorder="1" applyAlignment="1">
      <alignment horizontal="center" vertical="center"/>
    </xf>
    <xf numFmtId="9" fontId="30" fillId="0" borderId="9" xfId="1" applyFont="1" applyBorder="1" applyAlignment="1">
      <alignment horizontal="center" vertical="center"/>
    </xf>
    <xf numFmtId="164" fontId="35" fillId="0" borderId="30" xfId="0" applyNumberFormat="1" applyFont="1" applyBorder="1" applyAlignment="1">
      <alignment horizontal="center" vertical="center"/>
    </xf>
    <xf numFmtId="9" fontId="34" fillId="0" borderId="13" xfId="1" applyFont="1" applyFill="1" applyBorder="1" applyAlignment="1">
      <alignment horizontal="center" vertical="center"/>
    </xf>
    <xf numFmtId="164" fontId="32" fillId="3" borderId="30" xfId="0" applyNumberFormat="1" applyFont="1" applyFill="1" applyBorder="1" applyAlignment="1">
      <alignment horizontal="center" vertical="center"/>
    </xf>
    <xf numFmtId="10" fontId="33" fillId="3" borderId="13" xfId="1" applyNumberFormat="1" applyFont="1" applyFill="1" applyBorder="1" applyAlignment="1">
      <alignment horizontal="center" vertical="center"/>
    </xf>
    <xf numFmtId="8" fontId="36" fillId="0" borderId="22" xfId="0" applyNumberFormat="1" applyFont="1" applyBorder="1" applyAlignment="1">
      <alignment horizontal="center" vertical="center"/>
    </xf>
    <xf numFmtId="10" fontId="33" fillId="3" borderId="29" xfId="1" applyNumberFormat="1" applyFont="1" applyFill="1" applyBorder="1" applyAlignment="1">
      <alignment horizontal="center" vertical="center"/>
    </xf>
    <xf numFmtId="164" fontId="30" fillId="0" borderId="32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9" fontId="34" fillId="0" borderId="11" xfId="1" applyFont="1" applyFill="1" applyBorder="1" applyAlignment="1">
      <alignment horizontal="center" vertical="center"/>
    </xf>
    <xf numFmtId="164" fontId="34" fillId="0" borderId="32" xfId="0" applyNumberFormat="1" applyFont="1" applyBorder="1" applyAlignment="1">
      <alignment horizontal="center" vertical="center"/>
    </xf>
    <xf numFmtId="164" fontId="35" fillId="0" borderId="19" xfId="0" applyNumberFormat="1" applyFont="1" applyBorder="1" applyAlignment="1">
      <alignment horizontal="center" vertical="center"/>
    </xf>
    <xf numFmtId="8" fontId="30" fillId="0" borderId="22" xfId="0" applyNumberFormat="1" applyFont="1" applyBorder="1" applyAlignment="1">
      <alignment horizontal="center" vertical="center"/>
    </xf>
    <xf numFmtId="9" fontId="30" fillId="0" borderId="12" xfId="0" applyNumberFormat="1" applyFont="1" applyBorder="1" applyAlignment="1">
      <alignment horizontal="center" vertical="center"/>
    </xf>
    <xf numFmtId="9" fontId="30" fillId="0" borderId="9" xfId="0" applyNumberFormat="1" applyFont="1" applyBorder="1" applyAlignment="1">
      <alignment horizontal="center" vertical="center"/>
    </xf>
    <xf numFmtId="9" fontId="33" fillId="3" borderId="20" xfId="0" applyNumberFormat="1" applyFont="1" applyFill="1" applyBorder="1" applyAlignment="1">
      <alignment horizontal="center" vertical="center"/>
    </xf>
    <xf numFmtId="10" fontId="33" fillId="3" borderId="12" xfId="0" applyNumberFormat="1" applyFont="1" applyFill="1" applyBorder="1" applyAlignment="1">
      <alignment horizontal="center" vertical="center"/>
    </xf>
    <xf numFmtId="10" fontId="33" fillId="3" borderId="9" xfId="0" applyNumberFormat="1" applyFont="1" applyFill="1" applyBorder="1" applyAlignment="1">
      <alignment horizontal="center" vertical="center"/>
    </xf>
    <xf numFmtId="9" fontId="33" fillId="3" borderId="9" xfId="0" applyNumberFormat="1" applyFont="1" applyFill="1" applyBorder="1" applyAlignment="1">
      <alignment horizontal="center" vertical="center"/>
    </xf>
    <xf numFmtId="9" fontId="34" fillId="0" borderId="6" xfId="1" applyFont="1" applyFill="1" applyBorder="1" applyAlignment="1">
      <alignment horizontal="center" vertical="center"/>
    </xf>
    <xf numFmtId="164" fontId="30" fillId="0" borderId="12" xfId="0" applyNumberFormat="1" applyFont="1" applyBorder="1" applyAlignment="1">
      <alignment horizontal="center" vertical="center"/>
    </xf>
    <xf numFmtId="165" fontId="30" fillId="0" borderId="11" xfId="1" applyNumberFormat="1" applyFont="1" applyBorder="1" applyAlignment="1">
      <alignment horizontal="center" vertical="center"/>
    </xf>
    <xf numFmtId="164" fontId="31" fillId="0" borderId="28" xfId="0" applyNumberFormat="1" applyFont="1" applyBorder="1" applyAlignment="1">
      <alignment horizontal="center" vertical="center"/>
    </xf>
    <xf numFmtId="9" fontId="30" fillId="0" borderId="6" xfId="1" applyFont="1" applyBorder="1" applyAlignment="1">
      <alignment horizontal="center" vertical="center"/>
    </xf>
    <xf numFmtId="164" fontId="35" fillId="0" borderId="28" xfId="0" applyNumberFormat="1" applyFont="1" applyBorder="1" applyAlignment="1">
      <alignment horizontal="center" vertical="center"/>
    </xf>
    <xf numFmtId="9" fontId="30" fillId="0" borderId="11" xfId="1" applyFont="1" applyBorder="1" applyAlignment="1">
      <alignment horizontal="center" vertical="center"/>
    </xf>
    <xf numFmtId="164" fontId="35" fillId="0" borderId="8" xfId="0" applyNumberFormat="1" applyFont="1" applyBorder="1" applyAlignment="1">
      <alignment horizontal="center" vertical="center"/>
    </xf>
    <xf numFmtId="165" fontId="30" fillId="0" borderId="14" xfId="1" applyNumberFormat="1" applyFont="1" applyBorder="1" applyAlignment="1">
      <alignment horizontal="center" vertical="center"/>
    </xf>
    <xf numFmtId="9" fontId="30" fillId="2" borderId="14" xfId="1" applyFont="1" applyFill="1" applyBorder="1" applyAlignment="1">
      <alignment horizontal="center" vertical="center"/>
    </xf>
    <xf numFmtId="9" fontId="30" fillId="0" borderId="14" xfId="1" applyFont="1" applyBorder="1" applyAlignment="1">
      <alignment horizontal="center" vertical="center"/>
    </xf>
    <xf numFmtId="9" fontId="30" fillId="0" borderId="8" xfId="1" applyFont="1" applyBorder="1" applyAlignment="1">
      <alignment horizontal="center" vertical="center"/>
    </xf>
    <xf numFmtId="9" fontId="30" fillId="0" borderId="14" xfId="1" applyFont="1" applyFill="1" applyBorder="1" applyAlignment="1">
      <alignment horizontal="center" vertical="center"/>
    </xf>
    <xf numFmtId="9" fontId="30" fillId="0" borderId="8" xfId="1" applyFont="1" applyFill="1" applyBorder="1" applyAlignment="1">
      <alignment horizontal="center" vertical="center"/>
    </xf>
    <xf numFmtId="9" fontId="30" fillId="0" borderId="21" xfId="1" applyFont="1" applyFill="1" applyBorder="1" applyAlignment="1">
      <alignment horizontal="center" vertical="center"/>
    </xf>
    <xf numFmtId="9" fontId="33" fillId="3" borderId="9" xfId="1" applyFont="1" applyFill="1" applyBorder="1" applyAlignment="1">
      <alignment horizontal="center"/>
    </xf>
    <xf numFmtId="165" fontId="30" fillId="0" borderId="21" xfId="1" applyNumberFormat="1" applyFont="1" applyFill="1" applyBorder="1" applyAlignment="1">
      <alignment horizontal="center" vertical="center"/>
    </xf>
    <xf numFmtId="164" fontId="31" fillId="2" borderId="20" xfId="0" applyNumberFormat="1" applyFont="1" applyFill="1" applyBorder="1" applyAlignment="1">
      <alignment horizontal="center" vertical="center"/>
    </xf>
    <xf numFmtId="9" fontId="30" fillId="0" borderId="21" xfId="1" applyFont="1" applyBorder="1" applyAlignment="1">
      <alignment horizontal="center" vertical="center"/>
    </xf>
    <xf numFmtId="164" fontId="37" fillId="2" borderId="0" xfId="0" applyNumberFormat="1" applyFont="1" applyFill="1" applyAlignment="1">
      <alignment horizontal="center" vertical="center"/>
    </xf>
    <xf numFmtId="0" fontId="38" fillId="2" borderId="0" xfId="0" applyFont="1" applyFill="1" applyAlignment="1">
      <alignment horizontal="center"/>
    </xf>
    <xf numFmtId="10" fontId="38" fillId="2" borderId="0" xfId="0" applyNumberFormat="1" applyFont="1" applyFill="1" applyAlignment="1">
      <alignment horizontal="center"/>
    </xf>
    <xf numFmtId="0" fontId="38" fillId="2" borderId="10" xfId="0" applyFont="1" applyFill="1" applyBorder="1" applyAlignment="1">
      <alignment horizontal="center"/>
    </xf>
    <xf numFmtId="10" fontId="38" fillId="2" borderId="10" xfId="0" applyNumberFormat="1" applyFont="1" applyFill="1" applyBorder="1" applyAlignment="1">
      <alignment horizontal="center"/>
    </xf>
    <xf numFmtId="164" fontId="30" fillId="0" borderId="35" xfId="0" applyNumberFormat="1" applyFont="1" applyBorder="1" applyAlignment="1">
      <alignment horizontal="center" vertical="center"/>
    </xf>
    <xf numFmtId="164" fontId="33" fillId="3" borderId="20" xfId="0" applyNumberFormat="1" applyFont="1" applyFill="1" applyBorder="1" applyAlignment="1">
      <alignment horizontal="center" vertical="center"/>
    </xf>
    <xf numFmtId="164" fontId="33" fillId="3" borderId="7" xfId="0" applyNumberFormat="1" applyFont="1" applyFill="1" applyBorder="1" applyAlignment="1">
      <alignment horizontal="center" vertical="center"/>
    </xf>
    <xf numFmtId="9" fontId="34" fillId="0" borderId="12" xfId="1" applyFont="1" applyBorder="1" applyAlignment="1">
      <alignment horizontal="center" vertical="center"/>
    </xf>
    <xf numFmtId="164" fontId="32" fillId="3" borderId="21" xfId="0" applyNumberFormat="1" applyFont="1" applyFill="1" applyBorder="1" applyAlignment="1">
      <alignment horizontal="center" vertical="center"/>
    </xf>
    <xf numFmtId="10" fontId="32" fillId="3" borderId="20" xfId="1" applyNumberFormat="1" applyFont="1" applyFill="1" applyBorder="1" applyAlignment="1">
      <alignment horizontal="center" vertical="center"/>
    </xf>
    <xf numFmtId="164" fontId="31" fillId="0" borderId="22" xfId="0" applyNumberFormat="1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164" fontId="30" fillId="2" borderId="0" xfId="0" applyNumberFormat="1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9" fontId="30" fillId="2" borderId="0" xfId="1" applyFont="1" applyFill="1" applyBorder="1" applyAlignment="1">
      <alignment horizontal="center" vertical="center"/>
    </xf>
    <xf numFmtId="164" fontId="35" fillId="2" borderId="0" xfId="0" applyNumberFormat="1" applyFont="1" applyFill="1" applyAlignment="1">
      <alignment horizontal="center" vertical="center"/>
    </xf>
    <xf numFmtId="9" fontId="34" fillId="2" borderId="0" xfId="1" applyFont="1" applyFill="1" applyBorder="1" applyAlignment="1">
      <alignment horizontal="center" vertical="center"/>
    </xf>
    <xf numFmtId="164" fontId="32" fillId="2" borderId="0" xfId="0" applyNumberFormat="1" applyFont="1" applyFill="1" applyAlignment="1">
      <alignment horizontal="center" vertical="center"/>
    </xf>
    <xf numFmtId="9" fontId="33" fillId="2" borderId="0" xfId="1" applyFont="1" applyFill="1" applyBorder="1" applyAlignment="1">
      <alignment horizontal="center" vertical="center"/>
    </xf>
    <xf numFmtId="2" fontId="31" fillId="2" borderId="24" xfId="0" applyNumberFormat="1" applyFont="1" applyFill="1" applyBorder="1" applyAlignment="1">
      <alignment horizontal="center" vertical="center" wrapText="1"/>
    </xf>
    <xf numFmtId="10" fontId="30" fillId="2" borderId="24" xfId="1" applyNumberFormat="1" applyFont="1" applyFill="1" applyBorder="1" applyAlignment="1">
      <alignment horizontal="center" vertical="center" wrapText="1"/>
    </xf>
    <xf numFmtId="2" fontId="30" fillId="2" borderId="24" xfId="0" applyNumberFormat="1" applyFont="1" applyFill="1" applyBorder="1" applyAlignment="1">
      <alignment horizontal="center" vertical="center" wrapText="1"/>
    </xf>
    <xf numFmtId="10" fontId="30" fillId="2" borderId="0" xfId="1" applyNumberFormat="1" applyFont="1" applyFill="1" applyBorder="1" applyAlignment="1">
      <alignment horizontal="center" vertical="center" wrapText="1"/>
    </xf>
    <xf numFmtId="2" fontId="31" fillId="2" borderId="0" xfId="0" applyNumberFormat="1" applyFont="1" applyFill="1" applyAlignment="1">
      <alignment horizontal="center" vertical="center" wrapText="1"/>
    </xf>
    <xf numFmtId="2" fontId="31" fillId="2" borderId="2" xfId="0" applyNumberFormat="1" applyFont="1" applyFill="1" applyBorder="1" applyAlignment="1">
      <alignment horizontal="center" vertical="center" wrapText="1"/>
    </xf>
    <xf numFmtId="10" fontId="30" fillId="2" borderId="31" xfId="1" applyNumberFormat="1" applyFont="1" applyFill="1" applyBorder="1" applyAlignment="1">
      <alignment horizontal="center" vertical="center" wrapText="1"/>
    </xf>
    <xf numFmtId="164" fontId="31" fillId="0" borderId="0" xfId="0" applyNumberFormat="1" applyFont="1" applyAlignment="1">
      <alignment horizontal="center" vertical="center"/>
    </xf>
    <xf numFmtId="10" fontId="31" fillId="2" borderId="0" xfId="1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10" fontId="30" fillId="0" borderId="0" xfId="1" applyNumberFormat="1" applyFont="1" applyAlignment="1">
      <alignment horizontal="center"/>
    </xf>
    <xf numFmtId="10" fontId="30" fillId="0" borderId="0" xfId="0" applyNumberFormat="1" applyFont="1" applyAlignment="1">
      <alignment horizontal="center"/>
    </xf>
    <xf numFmtId="2" fontId="31" fillId="2" borderId="31" xfId="0" applyNumberFormat="1" applyFont="1" applyFill="1" applyBorder="1" applyAlignment="1">
      <alignment horizontal="center" vertical="center" wrapText="1"/>
    </xf>
    <xf numFmtId="165" fontId="34" fillId="0" borderId="8" xfId="1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49" fontId="39" fillId="0" borderId="5" xfId="0" applyNumberFormat="1" applyFont="1" applyBorder="1" applyAlignment="1">
      <alignment horizontal="center" vertical="justify"/>
    </xf>
    <xf numFmtId="49" fontId="23" fillId="0" borderId="3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40" fillId="0" borderId="3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4" fontId="11" fillId="0" borderId="14" xfId="0" applyNumberFormat="1" applyFont="1" applyBorder="1" applyAlignment="1">
      <alignment horizontal="left" vertical="center"/>
    </xf>
    <xf numFmtId="49" fontId="39" fillId="0" borderId="22" xfId="0" applyNumberFormat="1" applyFont="1" applyBorder="1" applyAlignment="1">
      <alignment horizontal="center" vertical="justify"/>
    </xf>
    <xf numFmtId="49" fontId="39" fillId="0" borderId="32" xfId="0" applyNumberFormat="1" applyFont="1" applyBorder="1" applyAlignment="1">
      <alignment horizontal="center" vertical="justify"/>
    </xf>
    <xf numFmtId="0" fontId="39" fillId="0" borderId="5" xfId="0" applyFont="1" applyBorder="1" applyAlignment="1">
      <alignment horizontal="center" vertical="justify"/>
    </xf>
    <xf numFmtId="164" fontId="31" fillId="0" borderId="18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164" fontId="31" fillId="0" borderId="12" xfId="0" applyNumberFormat="1" applyFont="1" applyBorder="1" applyAlignment="1">
      <alignment horizontal="center" vertical="center"/>
    </xf>
    <xf numFmtId="49" fontId="39" fillId="0" borderId="31" xfId="0" applyNumberFormat="1" applyFont="1" applyBorder="1" applyAlignment="1">
      <alignment horizontal="center" vertical="justify"/>
    </xf>
    <xf numFmtId="0" fontId="31" fillId="0" borderId="18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164" fontId="30" fillId="0" borderId="18" xfId="0" applyNumberFormat="1" applyFont="1" applyBorder="1" applyAlignment="1">
      <alignment horizontal="center" vertical="center"/>
    </xf>
    <xf numFmtId="9" fontId="34" fillId="0" borderId="12" xfId="0" applyNumberFormat="1" applyFont="1" applyBorder="1" applyAlignment="1">
      <alignment horizontal="center" vertical="center"/>
    </xf>
    <xf numFmtId="9" fontId="30" fillId="2" borderId="9" xfId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9" fontId="30" fillId="0" borderId="22" xfId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7F3D85"/>
      <color rgb="FFCC99FF"/>
      <color rgb="FF9966FF"/>
      <color rgb="FF733779"/>
      <color rgb="FF384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26" Type="http://schemas.openxmlformats.org/officeDocument/2006/relationships/image" Target="../media/image22.png"/><Relationship Id="rId3" Type="http://schemas.openxmlformats.org/officeDocument/2006/relationships/hyperlink" Target="mailto:com@medifarmitalia.com" TargetMode="External"/><Relationship Id="rId21" Type="http://schemas.openxmlformats.org/officeDocument/2006/relationships/image" Target="../media/image18.png"/><Relationship Id="rId7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12" Type="http://schemas.openxmlformats.org/officeDocument/2006/relationships/image" Target="../media/image9.png"/><Relationship Id="rId17" Type="http://schemas.openxmlformats.org/officeDocument/2006/relationships/image" Target="../media/image14.jpe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3.jpeg"/><Relationship Id="rId20" Type="http://schemas.openxmlformats.org/officeDocument/2006/relationships/image" Target="../media/image17.png"/><Relationship Id="rId29" Type="http://schemas.openxmlformats.org/officeDocument/2006/relationships/image" Target="../media/image25.jpeg"/><Relationship Id="rId1" Type="http://schemas.openxmlformats.org/officeDocument/2006/relationships/image" Target="../media/image1.jpeg"/><Relationship Id="rId6" Type="http://schemas.openxmlformats.org/officeDocument/2006/relationships/hyperlink" Target="https://api.whatsapp.com/message/QCYECFPMOWLBM1?src=qr" TargetMode="External"/><Relationship Id="rId11" Type="http://schemas.openxmlformats.org/officeDocument/2006/relationships/image" Target="../media/image8.png"/><Relationship Id="rId24" Type="http://schemas.openxmlformats.org/officeDocument/2006/relationships/hyperlink" Target="http://www.medifarmitalia.com" TargetMode="External"/><Relationship Id="rId5" Type="http://schemas.openxmlformats.org/officeDocument/2006/relationships/image" Target="../media/image4.png"/><Relationship Id="rId15" Type="http://schemas.openxmlformats.org/officeDocument/2006/relationships/image" Target="../media/image12.png"/><Relationship Id="rId23" Type="http://schemas.openxmlformats.org/officeDocument/2006/relationships/image" Target="../media/image20.jpeg"/><Relationship Id="rId28" Type="http://schemas.openxmlformats.org/officeDocument/2006/relationships/image" Target="../media/image24.jpeg"/><Relationship Id="rId10" Type="http://schemas.openxmlformats.org/officeDocument/2006/relationships/image" Target="../media/image7.png"/><Relationship Id="rId19" Type="http://schemas.openxmlformats.org/officeDocument/2006/relationships/image" Target="../media/image16.jpeg"/><Relationship Id="rId31" Type="http://schemas.openxmlformats.org/officeDocument/2006/relationships/image" Target="../media/image27.jpeg"/><Relationship Id="rId4" Type="http://schemas.openxmlformats.org/officeDocument/2006/relationships/image" Target="../media/image3.png"/><Relationship Id="rId9" Type="http://schemas.openxmlformats.org/officeDocument/2006/relationships/image" Target="../media/image6.png"/><Relationship Id="rId14" Type="http://schemas.openxmlformats.org/officeDocument/2006/relationships/image" Target="../media/image11.jpeg"/><Relationship Id="rId22" Type="http://schemas.openxmlformats.org/officeDocument/2006/relationships/image" Target="../media/image19.jpeg"/><Relationship Id="rId27" Type="http://schemas.openxmlformats.org/officeDocument/2006/relationships/image" Target="../media/image23.jpeg"/><Relationship Id="rId30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478414</xdr:colOff>
      <xdr:row>233</xdr:row>
      <xdr:rowOff>647267</xdr:rowOff>
    </xdr:from>
    <xdr:to>
      <xdr:col>12</xdr:col>
      <xdr:colOff>249293</xdr:colOff>
      <xdr:row>239</xdr:row>
      <xdr:rowOff>661987</xdr:rowOff>
    </xdr:to>
    <xdr:pic>
      <xdr:nvPicPr>
        <xdr:cNvPr id="6" name="Immagine 5" descr="Nutilis Powder Nutricia">
          <a:extLst>
            <a:ext uri="{FF2B5EF4-FFF2-40B4-BE49-F238E27FC236}">
              <a16:creationId xmlns:a16="http://schemas.microsoft.com/office/drawing/2014/main" id="{C7952164-0E67-EC20-BF61-B033379A7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85289" y="314877017"/>
          <a:ext cx="7600552" cy="8431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318943</xdr:colOff>
      <xdr:row>0</xdr:row>
      <xdr:rowOff>65522</xdr:rowOff>
    </xdr:from>
    <xdr:to>
      <xdr:col>1</xdr:col>
      <xdr:colOff>344385</xdr:colOff>
      <xdr:row>5</xdr:row>
      <xdr:rowOff>302753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4C03631-4B8C-4398-A4ED-C50B2CA6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72057" cy="1920310"/>
        </a:xfrm>
        <a:prstGeom prst="rect">
          <a:avLst/>
        </a:prstGeom>
      </xdr:spPr>
    </xdr:pic>
    <xdr:clientData/>
  </xdr:twoCellAnchor>
  <xdr:oneCellAnchor>
    <xdr:from>
      <xdr:col>5</xdr:col>
      <xdr:colOff>313459</xdr:colOff>
      <xdr:row>0</xdr:row>
      <xdr:rowOff>61850</xdr:rowOff>
    </xdr:from>
    <xdr:ext cx="9810750" cy="2436921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38F9930-0F55-4D75-A703-6D8B4D543AA9}"/>
            </a:ext>
          </a:extLst>
        </xdr:cNvPr>
        <xdr:cNvSpPr txBox="1"/>
      </xdr:nvSpPr>
      <xdr:spPr>
        <a:xfrm>
          <a:off x="15951777" y="61850"/>
          <a:ext cx="9810750" cy="24369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1800" b="1" i="1">
              <a:solidFill>
                <a:srgbClr val="7F3D85"/>
              </a:solidFill>
            </a:rPr>
            <a:t>Minimi d'ordine</a:t>
          </a:r>
        </a:p>
        <a:p>
          <a:pPr algn="r"/>
          <a:r>
            <a:rPr lang="it-IT" sz="1600" b="1" i="1">
              <a:solidFill>
                <a:srgbClr val="7F3D85"/>
              </a:solidFill>
              <a:effectLst/>
            </a:rPr>
            <a:t>Ordine di soli prodotti PDE: 350</a:t>
          </a:r>
          <a:r>
            <a:rPr lang="it-IT" sz="1600" b="1" i="1" baseline="0">
              <a:solidFill>
                <a:srgbClr val="7F3D85"/>
              </a:solidFill>
              <a:effectLst/>
            </a:rPr>
            <a:t> </a:t>
          </a:r>
          <a:r>
            <a:rPr lang="it-IT" sz="1600" b="1" i="1">
              <a:solidFill>
                <a:srgbClr val="7F3D85"/>
              </a:solidFill>
              <a:effectLst/>
            </a:rPr>
            <a:t>€</a:t>
          </a:r>
          <a:endParaRPr lang="it-IT" sz="1600" b="0" i="1">
            <a:solidFill>
              <a:srgbClr val="7F3D85"/>
            </a:solidFill>
            <a:effectLst/>
          </a:endParaRPr>
        </a:p>
        <a:p>
          <a:pPr algn="r"/>
          <a:r>
            <a:rPr kumimoji="0" lang="it-IT" sz="16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 </a:t>
          </a:r>
        </a:p>
        <a:p>
          <a:pPr algn="r"/>
          <a:r>
            <a:rPr kumimoji="0" lang="it-IT" sz="16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GENTALYN, PLAVIX</a:t>
          </a:r>
        </a:p>
        <a:p>
          <a:pPr algn="r"/>
          <a:r>
            <a:rPr lang="it-IT" sz="1600" b="1" i="1">
              <a:solidFill>
                <a:srgbClr val="7F3D85"/>
              </a:solidFill>
              <a:effectLst/>
            </a:rPr>
            <a:t>Ordine misto prodotti PDE e Nazionali: 350 € PDE + Nazionale libero</a:t>
          </a:r>
          <a:endParaRPr lang="it-IT" sz="1600" i="1">
            <a:solidFill>
              <a:srgbClr val="7F3D85"/>
            </a:solidFill>
            <a:effectLst/>
          </a:endParaRPr>
        </a:p>
        <a:p>
          <a:pPr algn="r"/>
          <a:r>
            <a:rPr lang="it-IT" sz="1600" b="1" i="1">
              <a:solidFill>
                <a:srgbClr val="7F3D85"/>
              </a:solidFill>
              <a:effectLst/>
            </a:rPr>
            <a:t>Ordine di soli prodotti nazionali: 350 €</a:t>
          </a:r>
          <a:endParaRPr lang="it-IT" sz="1600" i="1">
            <a:solidFill>
              <a:srgbClr val="7F3D85"/>
            </a:solidFill>
            <a:effectLst/>
          </a:endParaRP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3896783</xdr:colOff>
      <xdr:row>0</xdr:row>
      <xdr:rowOff>191364</xdr:rowOff>
    </xdr:from>
    <xdr:ext cx="7089826" cy="1031629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C15930F-CDD0-4EA0-AD9A-0EEA6BCFEBD7}"/>
            </a:ext>
          </a:extLst>
        </xdr:cNvPr>
        <xdr:cNvSpPr txBox="1"/>
      </xdr:nvSpPr>
      <xdr:spPr>
        <a:xfrm>
          <a:off x="5697874" y="191364"/>
          <a:ext cx="7089826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2800" b="1" i="1" baseline="0">
              <a:solidFill>
                <a:srgbClr val="7F3D85"/>
              </a:solidFill>
            </a:rPr>
            <a:t>Settembre 2023</a:t>
          </a:r>
          <a:endParaRPr lang="it-IT" sz="28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2</xdr:col>
      <xdr:colOff>1428463</xdr:colOff>
      <xdr:row>2</xdr:row>
      <xdr:rowOff>364674</xdr:rowOff>
    </xdr:from>
    <xdr:to>
      <xdr:col>4</xdr:col>
      <xdr:colOff>1992830</xdr:colOff>
      <xdr:row>4</xdr:row>
      <xdr:rowOff>27213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F4029DB-BEBB-44D4-A465-CFBC797D510A}"/>
            </a:ext>
          </a:extLst>
        </xdr:cNvPr>
        <xdr:cNvSpPr txBox="1"/>
      </xdr:nvSpPr>
      <xdr:spPr>
        <a:xfrm>
          <a:off x="9415856" y="1153888"/>
          <a:ext cx="5476545" cy="4517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800" b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1800" b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30 Settebre 2023</a:t>
          </a:r>
          <a:endParaRPr lang="it-IT" sz="1800">
            <a:solidFill>
              <a:srgbClr val="733779"/>
            </a:solidFill>
            <a:effectLst/>
          </a:endParaRPr>
        </a:p>
      </xdr:txBody>
    </xdr:sp>
    <xdr:clientData/>
  </xdr:twoCellAnchor>
  <xdr:twoCellAnchor>
    <xdr:from>
      <xdr:col>1</xdr:col>
      <xdr:colOff>2300595</xdr:colOff>
      <xdr:row>251</xdr:row>
      <xdr:rowOff>668506</xdr:rowOff>
    </xdr:from>
    <xdr:to>
      <xdr:col>2</xdr:col>
      <xdr:colOff>3177885</xdr:colOff>
      <xdr:row>252</xdr:row>
      <xdr:rowOff>17320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439CB79C-998F-4E6A-8CC3-915AEDC73885}"/>
            </a:ext>
          </a:extLst>
        </xdr:cNvPr>
        <xdr:cNvSpPr txBox="1"/>
      </xdr:nvSpPr>
      <xdr:spPr>
        <a:xfrm>
          <a:off x="6179868" y="334268642"/>
          <a:ext cx="6315199" cy="491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2800" b="0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1</xdr:col>
      <xdr:colOff>2912114</xdr:colOff>
      <xdr:row>252</xdr:row>
      <xdr:rowOff>458849</xdr:rowOff>
    </xdr:from>
    <xdr:to>
      <xdr:col>2</xdr:col>
      <xdr:colOff>3809999</xdr:colOff>
      <xdr:row>253</xdr:row>
      <xdr:rowOff>60614</xdr:rowOff>
    </xdr:to>
    <xdr:sp macro="" textlink="">
      <xdr:nvSpPr>
        <xdr:cNvPr id="14" name="CasellaDiTest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CA6005-E6FB-4CB4-87D8-CBC392748BF9}"/>
            </a:ext>
          </a:extLst>
        </xdr:cNvPr>
        <xdr:cNvSpPr txBox="1"/>
      </xdr:nvSpPr>
      <xdr:spPr>
        <a:xfrm>
          <a:off x="6791387" y="335201985"/>
          <a:ext cx="6335794" cy="744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3200" b="0">
              <a:solidFill>
                <a:srgbClr val="7F3D85"/>
              </a:solidFill>
            </a:rPr>
            <a:t>E-Mail: com@medifarmitalia.com</a:t>
          </a:r>
        </a:p>
        <a:p>
          <a:endParaRPr lang="it-IT" sz="2800" b="0"/>
        </a:p>
      </xdr:txBody>
    </xdr:sp>
    <xdr:clientData/>
  </xdr:twoCellAnchor>
  <xdr:twoCellAnchor editAs="oneCell">
    <xdr:from>
      <xdr:col>0</xdr:col>
      <xdr:colOff>471980</xdr:colOff>
      <xdr:row>251</xdr:row>
      <xdr:rowOff>767629</xdr:rowOff>
    </xdr:from>
    <xdr:to>
      <xdr:col>1</xdr:col>
      <xdr:colOff>2192763</xdr:colOff>
      <xdr:row>253</xdr:row>
      <xdr:rowOff>796636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C2D70A22-3F15-4250-B9F8-974260644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980" y="334610220"/>
          <a:ext cx="5560471" cy="2799915"/>
        </a:xfrm>
        <a:prstGeom prst="rect">
          <a:avLst/>
        </a:prstGeom>
      </xdr:spPr>
    </xdr:pic>
    <xdr:clientData/>
  </xdr:twoCellAnchor>
  <xdr:twoCellAnchor editAs="oneCell">
    <xdr:from>
      <xdr:col>0</xdr:col>
      <xdr:colOff>233301</xdr:colOff>
      <xdr:row>92</xdr:row>
      <xdr:rowOff>595992</xdr:rowOff>
    </xdr:from>
    <xdr:to>
      <xdr:col>2</xdr:col>
      <xdr:colOff>228848</xdr:colOff>
      <xdr:row>93</xdr:row>
      <xdr:rowOff>1138373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6DD691B1-F80E-F545-1C96-673675D0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3301" y="111847992"/>
          <a:ext cx="8652163" cy="1862274"/>
        </a:xfrm>
        <a:prstGeom prst="rect">
          <a:avLst/>
        </a:prstGeom>
      </xdr:spPr>
    </xdr:pic>
    <xdr:clientData/>
  </xdr:twoCellAnchor>
  <xdr:twoCellAnchor>
    <xdr:from>
      <xdr:col>1</xdr:col>
      <xdr:colOff>3646413</xdr:colOff>
      <xdr:row>251</xdr:row>
      <xdr:rowOff>1123114</xdr:rowOff>
    </xdr:from>
    <xdr:to>
      <xdr:col>3</xdr:col>
      <xdr:colOff>136736</xdr:colOff>
      <xdr:row>252</xdr:row>
      <xdr:rowOff>461126</xdr:rowOff>
    </xdr:to>
    <xdr:sp macro="" textlink="">
      <xdr:nvSpPr>
        <xdr:cNvPr id="10" name="CasellaDiTest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39D839-8F6A-6BD1-12B7-A20E1689223A}"/>
            </a:ext>
          </a:extLst>
        </xdr:cNvPr>
        <xdr:cNvSpPr txBox="1"/>
      </xdr:nvSpPr>
      <xdr:spPr>
        <a:xfrm>
          <a:off x="7525686" y="334723250"/>
          <a:ext cx="5807505" cy="481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800" b="0">
              <a:solidFill>
                <a:srgbClr val="7F3D85"/>
              </a:solidFill>
            </a:rPr>
            <a:t>WhatsApp: 344 134 1987</a:t>
          </a:r>
        </a:p>
        <a:p>
          <a:endParaRPr lang="it-IT" sz="2400" b="0"/>
        </a:p>
      </xdr:txBody>
    </xdr:sp>
    <xdr:clientData/>
  </xdr:twoCellAnchor>
  <xdr:twoCellAnchor editAs="oneCell">
    <xdr:from>
      <xdr:col>4</xdr:col>
      <xdr:colOff>836632</xdr:colOff>
      <xdr:row>251</xdr:row>
      <xdr:rowOff>467591</xdr:rowOff>
    </xdr:from>
    <xdr:to>
      <xdr:col>9</xdr:col>
      <xdr:colOff>234724</xdr:colOff>
      <xdr:row>252</xdr:row>
      <xdr:rowOff>30319</xdr:rowOff>
    </xdr:to>
    <xdr:pic>
      <xdr:nvPicPr>
        <xdr:cNvPr id="15" name="Immagin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83EA8DD-6CDA-A199-4503-098774CC1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14632" y="334310182"/>
          <a:ext cx="6638329" cy="948183"/>
        </a:xfrm>
        <a:prstGeom prst="rect">
          <a:avLst/>
        </a:prstGeom>
        <a:solidFill>
          <a:schemeClr val="lt1"/>
        </a:solidFill>
        <a:ln w="9525" cmpd="sng">
          <a:noFill/>
        </a:ln>
      </xdr:spPr>
    </xdr:pic>
    <xdr:clientData/>
  </xdr:twoCellAnchor>
  <xdr:twoCellAnchor editAs="oneCell">
    <xdr:from>
      <xdr:col>5</xdr:col>
      <xdr:colOff>990001</xdr:colOff>
      <xdr:row>252</xdr:row>
      <xdr:rowOff>214312</xdr:rowOff>
    </xdr:from>
    <xdr:to>
      <xdr:col>9</xdr:col>
      <xdr:colOff>853326</xdr:colOff>
      <xdr:row>252</xdr:row>
      <xdr:rowOff>1093781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9819DC3A-86C9-1807-7400-89ED93AF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19858" y="315001955"/>
          <a:ext cx="5567193" cy="879469"/>
        </a:xfrm>
        <a:prstGeom prst="rect">
          <a:avLst/>
        </a:prstGeom>
      </xdr:spPr>
    </xdr:pic>
    <xdr:clientData/>
  </xdr:twoCellAnchor>
  <xdr:twoCellAnchor editAs="oneCell">
    <xdr:from>
      <xdr:col>10</xdr:col>
      <xdr:colOff>816428</xdr:colOff>
      <xdr:row>252</xdr:row>
      <xdr:rowOff>495146</xdr:rowOff>
    </xdr:from>
    <xdr:to>
      <xdr:col>13</xdr:col>
      <xdr:colOff>88702</xdr:colOff>
      <xdr:row>254</xdr:row>
      <xdr:rowOff>548620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92223879-6925-CD7D-BA0F-359C51530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601464" y="315282789"/>
          <a:ext cx="2906617" cy="2805828"/>
        </a:xfrm>
        <a:prstGeom prst="rect">
          <a:avLst/>
        </a:prstGeom>
      </xdr:spPr>
    </xdr:pic>
    <xdr:clientData/>
  </xdr:twoCellAnchor>
  <xdr:twoCellAnchor editAs="oneCell">
    <xdr:from>
      <xdr:col>0</xdr:col>
      <xdr:colOff>121722</xdr:colOff>
      <xdr:row>122</xdr:row>
      <xdr:rowOff>144236</xdr:rowOff>
    </xdr:from>
    <xdr:to>
      <xdr:col>4</xdr:col>
      <xdr:colOff>156084</xdr:colOff>
      <xdr:row>122</xdr:row>
      <xdr:rowOff>2019543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AEBD6EC2-870B-4644-A880-4BE7F75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1722" y="144828986"/>
          <a:ext cx="14131362" cy="1875307"/>
        </a:xfrm>
        <a:prstGeom prst="rect">
          <a:avLst/>
        </a:prstGeom>
      </xdr:spPr>
    </xdr:pic>
    <xdr:clientData/>
  </xdr:twoCellAnchor>
  <xdr:twoCellAnchor editAs="oneCell">
    <xdr:from>
      <xdr:col>0</xdr:col>
      <xdr:colOff>198169</xdr:colOff>
      <xdr:row>157</xdr:row>
      <xdr:rowOff>341911</xdr:rowOff>
    </xdr:from>
    <xdr:to>
      <xdr:col>2</xdr:col>
      <xdr:colOff>1179079</xdr:colOff>
      <xdr:row>158</xdr:row>
      <xdr:rowOff>1761555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38A19513-5C8D-4648-A762-0C07050ED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8169" y="189671697"/>
          <a:ext cx="9662267" cy="2086394"/>
        </a:xfrm>
        <a:prstGeom prst="rect">
          <a:avLst/>
        </a:prstGeom>
      </xdr:spPr>
    </xdr:pic>
    <xdr:clientData/>
  </xdr:twoCellAnchor>
  <xdr:oneCellAnchor>
    <xdr:from>
      <xdr:col>4</xdr:col>
      <xdr:colOff>453243</xdr:colOff>
      <xdr:row>122</xdr:row>
      <xdr:rowOff>312469</xdr:rowOff>
    </xdr:from>
    <xdr:ext cx="11239500" cy="2299608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A5894AC-4E4E-4D65-BCC8-BFD47E1E2834}"/>
            </a:ext>
          </a:extLst>
        </xdr:cNvPr>
        <xdr:cNvSpPr txBox="1"/>
      </xdr:nvSpPr>
      <xdr:spPr>
        <a:xfrm>
          <a:off x="14550243" y="144018742"/>
          <a:ext cx="11239500" cy="22996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Minimi d'ordine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PDE: 350 €</a:t>
          </a:r>
          <a:endParaRPr kumimoji="0" lang="it-IT" sz="18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</a:t>
          </a:r>
          <a:b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GENTALYN, PLAVIX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misto prodotti PDE e Nazionali: 350 € PDE + Nazionale libero</a:t>
          </a:r>
          <a:endParaRPr kumimoji="0" lang="it-IT" sz="18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nazionali: 350 €</a:t>
          </a:r>
          <a:endParaRPr kumimoji="0" lang="it-IT" sz="18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br>
            <a:rPr lang="it-IT" sz="1000"/>
          </a:br>
          <a:endParaRPr lang="it-IT" sz="10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6</xdr:col>
      <xdr:colOff>212583</xdr:colOff>
      <xdr:row>160</xdr:row>
      <xdr:rowOff>1021774</xdr:rowOff>
    </xdr:from>
    <xdr:to>
      <xdr:col>12</xdr:col>
      <xdr:colOff>252112</xdr:colOff>
      <xdr:row>165</xdr:row>
      <xdr:rowOff>168890</xdr:rowOff>
    </xdr:to>
    <xdr:pic>
      <xdr:nvPicPr>
        <xdr:cNvPr id="16" name="Immagine 15" descr="Una gamma completa di prodotti per ottenere un'abbronzatura perfetta e  duratura | Solari Angstrom">
          <a:extLst>
            <a:ext uri="{FF2B5EF4-FFF2-40B4-BE49-F238E27FC236}">
              <a16:creationId xmlns:a16="http://schemas.microsoft.com/office/drawing/2014/main" id="{2EC06BE0-0347-4FAA-9F93-755492AA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5128" y="206207592"/>
          <a:ext cx="7856214" cy="572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679217</xdr:colOff>
      <xdr:row>219</xdr:row>
      <xdr:rowOff>29009</xdr:rowOff>
    </xdr:from>
    <xdr:to>
      <xdr:col>12</xdr:col>
      <xdr:colOff>316732</xdr:colOff>
      <xdr:row>224</xdr:row>
      <xdr:rowOff>429541</xdr:rowOff>
    </xdr:to>
    <xdr:pic>
      <xdr:nvPicPr>
        <xdr:cNvPr id="24" name="Immagine 23" descr="Meridol Collutorio 400 ml. + 400 ml. - Farmacia Tuscolana">
          <a:extLst>
            <a:ext uri="{FF2B5EF4-FFF2-40B4-BE49-F238E27FC236}">
              <a16:creationId xmlns:a16="http://schemas.microsoft.com/office/drawing/2014/main" id="{AB63F3C5-83E0-45FD-9AFC-848929B1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6092" y="296208884"/>
          <a:ext cx="7467188" cy="7414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984250</xdr:colOff>
      <xdr:row>240</xdr:row>
      <xdr:rowOff>138999</xdr:rowOff>
    </xdr:from>
    <xdr:to>
      <xdr:col>11</xdr:col>
      <xdr:colOff>1119670</xdr:colOff>
      <xdr:row>245</xdr:row>
      <xdr:rowOff>321086</xdr:rowOff>
    </xdr:to>
    <xdr:pic>
      <xdr:nvPicPr>
        <xdr:cNvPr id="27" name="Immagine 26" descr="Serobioma - Integratore alimentare con fermenti lattici - 24 capsule |  Farmacia Guacci">
          <a:extLst>
            <a:ext uri="{FF2B5EF4-FFF2-40B4-BE49-F238E27FC236}">
              <a16:creationId xmlns:a16="http://schemas.microsoft.com/office/drawing/2014/main" id="{5604EEF6-DEBF-462B-B174-CC8A4ACE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0969" y="324088218"/>
          <a:ext cx="6730245" cy="6745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625568</xdr:colOff>
      <xdr:row>245</xdr:row>
      <xdr:rowOff>-1</xdr:rowOff>
    </xdr:from>
    <xdr:to>
      <xdr:col>12</xdr:col>
      <xdr:colOff>558877</xdr:colOff>
      <xdr:row>250</xdr:row>
      <xdr:rowOff>37269</xdr:rowOff>
    </xdr:to>
    <xdr:pic>
      <xdr:nvPicPr>
        <xdr:cNvPr id="28" name="Immagine 27" descr="Yovis Flaconcini - Yovis">
          <a:extLst>
            <a:ext uri="{FF2B5EF4-FFF2-40B4-BE49-F238E27FC236}">
              <a16:creationId xmlns:a16="http://schemas.microsoft.com/office/drawing/2014/main" id="{B6429550-AE67-4A2D-A13F-3001C2F58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2287" y="330001562"/>
          <a:ext cx="7739169" cy="703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857251</xdr:colOff>
      <xdr:row>129</xdr:row>
      <xdr:rowOff>1034294</xdr:rowOff>
    </xdr:from>
    <xdr:to>
      <xdr:col>12</xdr:col>
      <xdr:colOff>59371</xdr:colOff>
      <xdr:row>132</xdr:row>
      <xdr:rowOff>602877</xdr:rowOff>
    </xdr:to>
    <xdr:pic>
      <xdr:nvPicPr>
        <xdr:cNvPr id="23" name="Immagine 22" descr="Artrosilene Gel 5% * 5 GR – Pharmawest">
          <a:extLst>
            <a:ext uri="{FF2B5EF4-FFF2-40B4-BE49-F238E27FC236}">
              <a16:creationId xmlns:a16="http://schemas.microsoft.com/office/drawing/2014/main" id="{5516E6A4-51C2-5924-B053-8807B8140A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2" b="29474"/>
        <a:stretch/>
      </xdr:blipFill>
      <xdr:spPr bwMode="auto">
        <a:xfrm>
          <a:off x="17759796" y="152516430"/>
          <a:ext cx="7018805" cy="3517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905543</xdr:colOff>
      <xdr:row>141</xdr:row>
      <xdr:rowOff>0</xdr:rowOff>
    </xdr:from>
    <xdr:to>
      <xdr:col>12</xdr:col>
      <xdr:colOff>395466</xdr:colOff>
      <xdr:row>146</xdr:row>
      <xdr:rowOff>597354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2B006FCC-BDA5-D7B7-1FB2-F05A891B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2418" y="179890449"/>
          <a:ext cx="7319596" cy="714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1020535</xdr:colOff>
      <xdr:row>122</xdr:row>
      <xdr:rowOff>2006594</xdr:rowOff>
    </xdr:from>
    <xdr:to>
      <xdr:col>12</xdr:col>
      <xdr:colOff>356913</xdr:colOff>
      <xdr:row>128</xdr:row>
      <xdr:rowOff>526647</xdr:rowOff>
    </xdr:to>
    <xdr:pic>
      <xdr:nvPicPr>
        <xdr:cNvPr id="35" name="Immagine 34" descr="Avodart 0,5 mg 30 St - shop-apotheke.com">
          <a:extLst>
            <a:ext uri="{FF2B5EF4-FFF2-40B4-BE49-F238E27FC236}">
              <a16:creationId xmlns:a16="http://schemas.microsoft.com/office/drawing/2014/main" id="{6AD43ABF-2213-0945-D305-1DDB321B5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8" y="146079023"/>
          <a:ext cx="7145640" cy="703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1111194</xdr:colOff>
      <xdr:row>227</xdr:row>
      <xdr:rowOff>309563</xdr:rowOff>
    </xdr:from>
    <xdr:to>
      <xdr:col>10</xdr:col>
      <xdr:colOff>1120424</xdr:colOff>
      <xdr:row>232</xdr:row>
      <xdr:rowOff>534914</xdr:rowOff>
    </xdr:to>
    <xdr:pic>
      <xdr:nvPicPr>
        <xdr:cNvPr id="37" name="Immagine 36" descr="Oki Infiammazione e Dolore Colluttorio | Farmafarma.it">
          <a:extLst>
            <a:ext uri="{FF2B5EF4-FFF2-40B4-BE49-F238E27FC236}">
              <a16:creationId xmlns:a16="http://schemas.microsoft.com/office/drawing/2014/main" id="{D58DA38D-F3E6-D091-F251-A01B7B297F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11" r="11342"/>
        <a:stretch/>
      </xdr:blipFill>
      <xdr:spPr bwMode="auto">
        <a:xfrm>
          <a:off x="18018069" y="307157438"/>
          <a:ext cx="5413431" cy="730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1042258</xdr:colOff>
      <xdr:row>165</xdr:row>
      <xdr:rowOff>1104932</xdr:rowOff>
    </xdr:from>
    <xdr:to>
      <xdr:col>12</xdr:col>
      <xdr:colOff>36857</xdr:colOff>
      <xdr:row>170</xdr:row>
      <xdr:rowOff>828792</xdr:rowOff>
    </xdr:to>
    <xdr:pic>
      <xdr:nvPicPr>
        <xdr:cNvPr id="38" name="Immagine 37" descr="Aspirina C*10 Cpr Eff 400 mg + 240 mg con Vitamina c, compra online su  Farmacia delle Terme">
          <a:extLst>
            <a:ext uri="{FF2B5EF4-FFF2-40B4-BE49-F238E27FC236}">
              <a16:creationId xmlns:a16="http://schemas.microsoft.com/office/drawing/2014/main" id="{6DBB9397-301C-28D9-B170-95499E50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4803" y="212871659"/>
          <a:ext cx="6811284" cy="6698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860579</xdr:colOff>
      <xdr:row>172</xdr:row>
      <xdr:rowOff>0</xdr:rowOff>
    </xdr:from>
    <xdr:to>
      <xdr:col>12</xdr:col>
      <xdr:colOff>402197</xdr:colOff>
      <xdr:row>177</xdr:row>
      <xdr:rowOff>636785</xdr:rowOff>
    </xdr:to>
    <xdr:pic>
      <xdr:nvPicPr>
        <xdr:cNvPr id="39" name="Immagine 38" descr="Connettivina Sole Crema Gel 30g">
          <a:extLst>
            <a:ext uri="{FF2B5EF4-FFF2-40B4-BE49-F238E27FC236}">
              <a16:creationId xmlns:a16="http://schemas.microsoft.com/office/drawing/2014/main" id="{ED0B52B1-9A48-462E-54B1-AEA6BD939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63124" y="210126329"/>
          <a:ext cx="7358303" cy="722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655760</xdr:colOff>
      <xdr:row>196</xdr:row>
      <xdr:rowOff>297905</xdr:rowOff>
    </xdr:from>
    <xdr:to>
      <xdr:col>11</xdr:col>
      <xdr:colOff>297714</xdr:colOff>
      <xdr:row>202</xdr:row>
      <xdr:rowOff>314227</xdr:rowOff>
    </xdr:to>
    <xdr:pic>
      <xdr:nvPicPr>
        <xdr:cNvPr id="41" name="Immagine 40" descr="EUPHIDRA AMIDOMIO PASTA DERMAT">
          <a:extLst>
            <a:ext uri="{FF2B5EF4-FFF2-40B4-BE49-F238E27FC236}">
              <a16:creationId xmlns:a16="http://schemas.microsoft.com/office/drawing/2014/main" id="{33D368F8-1C01-B036-1FDA-54EFBE3C3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8305" y="264036496"/>
          <a:ext cx="6246367" cy="791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953335</xdr:colOff>
      <xdr:row>212</xdr:row>
      <xdr:rowOff>957998</xdr:rowOff>
    </xdr:from>
    <xdr:to>
      <xdr:col>11</xdr:col>
      <xdr:colOff>721387</xdr:colOff>
      <xdr:row>217</xdr:row>
      <xdr:rowOff>257417</xdr:rowOff>
    </xdr:to>
    <xdr:pic>
      <xdr:nvPicPr>
        <xdr:cNvPr id="43" name="Immagine 42" descr="LIBENAR 15FL 5ML TAGLIO PREZZO - FarmaDrive">
          <a:extLst>
            <a:ext uri="{FF2B5EF4-FFF2-40B4-BE49-F238E27FC236}">
              <a16:creationId xmlns:a16="http://schemas.microsoft.com/office/drawing/2014/main" id="{48C999E1-6109-386D-6FF0-12E3620B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60210" y="287755748"/>
          <a:ext cx="6385453" cy="6332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2714787</xdr:colOff>
      <xdr:row>251</xdr:row>
      <xdr:rowOff>174678</xdr:rowOff>
    </xdr:from>
    <xdr:to>
      <xdr:col>2</xdr:col>
      <xdr:colOff>3647640</xdr:colOff>
      <xdr:row>251</xdr:row>
      <xdr:rowOff>757670</xdr:rowOff>
    </xdr:to>
    <xdr:sp macro="" textlink="">
      <xdr:nvSpPr>
        <xdr:cNvPr id="17" name="CasellaDiTesto 16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996665D-2788-C938-2189-01273B19612D}"/>
            </a:ext>
          </a:extLst>
        </xdr:cNvPr>
        <xdr:cNvSpPr txBox="1"/>
      </xdr:nvSpPr>
      <xdr:spPr>
        <a:xfrm>
          <a:off x="6594060" y="333774814"/>
          <a:ext cx="6370762" cy="5829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3200" b="0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6</xdr:col>
      <xdr:colOff>51957</xdr:colOff>
      <xdr:row>252</xdr:row>
      <xdr:rowOff>928687</xdr:rowOff>
    </xdr:from>
    <xdr:to>
      <xdr:col>9</xdr:col>
      <xdr:colOff>785030</xdr:colOff>
      <xdr:row>254</xdr:row>
      <xdr:rowOff>572918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7C4CBA84-E4D5-272B-4B40-5CBF12F06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6954502" y="335914278"/>
          <a:ext cx="4925310" cy="2415141"/>
        </a:xfrm>
        <a:prstGeom prst="rect">
          <a:avLst/>
        </a:prstGeom>
      </xdr:spPr>
    </xdr:pic>
    <xdr:clientData/>
  </xdr:twoCellAnchor>
  <xdr:twoCellAnchor editAs="oneCell">
    <xdr:from>
      <xdr:col>6</xdr:col>
      <xdr:colOff>1203612</xdr:colOff>
      <xdr:row>249</xdr:row>
      <xdr:rowOff>331209</xdr:rowOff>
    </xdr:from>
    <xdr:to>
      <xdr:col>12</xdr:col>
      <xdr:colOff>271481</xdr:colOff>
      <xdr:row>251</xdr:row>
      <xdr:rowOff>706476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11E4395B-5C03-4AF8-DEEF-A48DCC01B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106157" y="331143118"/>
          <a:ext cx="6884554" cy="3146175"/>
        </a:xfrm>
        <a:prstGeom prst="rect">
          <a:avLst/>
        </a:prstGeom>
      </xdr:spPr>
    </xdr:pic>
    <xdr:clientData/>
  </xdr:twoCellAnchor>
  <xdr:twoCellAnchor editAs="oneCell">
    <xdr:from>
      <xdr:col>7</xdr:col>
      <xdr:colOff>644237</xdr:colOff>
      <xdr:row>204</xdr:row>
      <xdr:rowOff>152401</xdr:rowOff>
    </xdr:from>
    <xdr:to>
      <xdr:col>11</xdr:col>
      <xdr:colOff>1142999</xdr:colOff>
      <xdr:row>207</xdr:row>
      <xdr:rowOff>577811</xdr:rowOff>
    </xdr:to>
    <xdr:pic>
      <xdr:nvPicPr>
        <xdr:cNvPr id="8" name="Immagine 7" descr="ENTERELLE PLUS 24 CAPSULE - Farmacia Fornari Dott. Yari">
          <a:extLst>
            <a:ext uri="{FF2B5EF4-FFF2-40B4-BE49-F238E27FC236}">
              <a16:creationId xmlns:a16="http://schemas.microsoft.com/office/drawing/2014/main" id="{149FAD90-7F16-D063-AAFB-CE02ED20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7937" y="278625301"/>
          <a:ext cx="5465692" cy="5478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677883</xdr:colOff>
      <xdr:row>185</xdr:row>
      <xdr:rowOff>353785</xdr:rowOff>
    </xdr:from>
    <xdr:to>
      <xdr:col>11</xdr:col>
      <xdr:colOff>723652</xdr:colOff>
      <xdr:row>189</xdr:row>
      <xdr:rowOff>951883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82CE0D59-2CB6-40F2-0F89-918C3E2C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8776" y="228695249"/>
          <a:ext cx="6642759" cy="6647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207197</xdr:colOff>
      <xdr:row>177</xdr:row>
      <xdr:rowOff>291935</xdr:rowOff>
    </xdr:from>
    <xdr:to>
      <xdr:col>12</xdr:col>
      <xdr:colOff>728111</xdr:colOff>
      <xdr:row>180</xdr:row>
      <xdr:rowOff>291936</xdr:rowOff>
    </xdr:to>
    <xdr:pic>
      <xdr:nvPicPr>
        <xdr:cNvPr id="20" name="Immagine 19" descr="Clearblue conception indic 1ct">
          <a:extLst>
            <a:ext uri="{FF2B5EF4-FFF2-40B4-BE49-F238E27FC236}">
              <a16:creationId xmlns:a16="http://schemas.microsoft.com/office/drawing/2014/main" id="{10D9F0EB-38DD-BAE6-3986-11CC5A5C6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9742" y="214119526"/>
          <a:ext cx="8337599" cy="3948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148</xdr:row>
      <xdr:rowOff>0</xdr:rowOff>
    </xdr:from>
    <xdr:to>
      <xdr:col>12</xdr:col>
      <xdr:colOff>838077</xdr:colOff>
      <xdr:row>158</xdr:row>
      <xdr:rowOff>1005493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C52EB4AD-3108-2765-598C-6083CA66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195670715"/>
          <a:ext cx="8239125" cy="12934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878176</xdr:colOff>
      <xdr:row>132</xdr:row>
      <xdr:rowOff>639690</xdr:rowOff>
    </xdr:from>
    <xdr:to>
      <xdr:col>12</xdr:col>
      <xdr:colOff>354974</xdr:colOff>
      <xdr:row>137</xdr:row>
      <xdr:rowOff>235601</xdr:rowOff>
    </xdr:to>
    <xdr:pic>
      <xdr:nvPicPr>
        <xdr:cNvPr id="25" name="Immagine 24" descr="keplat 7 cerotti medicati 20mg bugiardino cod: 035641012">
          <a:extLst>
            <a:ext uri="{FF2B5EF4-FFF2-40B4-BE49-F238E27FC236}">
              <a16:creationId xmlns:a16="http://schemas.microsoft.com/office/drawing/2014/main" id="{B7BBCF01-EC5D-C343-C743-1384E23153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" r="3142" b="6866"/>
        <a:stretch/>
      </xdr:blipFill>
      <xdr:spPr bwMode="auto">
        <a:xfrm>
          <a:off x="17780721" y="156208917"/>
          <a:ext cx="7293483" cy="6176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7EA1-C908-4B67-AAD9-439B3276C03E}">
  <sheetPr codeName="Foglio1">
    <pageSetUpPr fitToPage="1"/>
  </sheetPr>
  <dimension ref="A1:T354"/>
  <sheetViews>
    <sheetView tabSelected="1" view="pageBreakPreview" topLeftCell="B1" zoomScale="70" zoomScaleNormal="70" zoomScaleSheetLayoutView="70" zoomScalePageLayoutView="80" workbookViewId="0">
      <selection activeCell="C259" sqref="C259"/>
    </sheetView>
  </sheetViews>
  <sheetFormatPr defaultColWidth="9.140625" defaultRowHeight="31.5" outlineLevelCol="1" x14ac:dyDescent="0.5"/>
  <cols>
    <col min="1" max="1" width="58" style="3" bestFit="1" customWidth="1"/>
    <col min="2" max="2" width="72.28515625" style="3" customWidth="1"/>
    <col min="3" max="3" width="56.28515625" style="3" customWidth="1"/>
    <col min="4" max="4" width="24.85546875" style="3" customWidth="1"/>
    <col min="5" max="5" width="23.140625" style="22" customWidth="1" outlineLevel="1"/>
    <col min="6" max="6" width="22.5703125" style="3" customWidth="1"/>
    <col min="7" max="7" width="25.42578125" style="36" customWidth="1"/>
    <col min="8" max="8" width="19.28515625" style="189" bestFit="1" customWidth="1"/>
    <col min="9" max="9" width="18.140625" style="206" customWidth="1"/>
    <col min="10" max="10" width="18.140625" style="207" customWidth="1"/>
    <col min="11" max="11" width="18.140625" style="206" customWidth="1"/>
    <col min="12" max="12" width="18.140625" style="207" customWidth="1"/>
    <col min="13" max="13" width="18.140625" style="206" customWidth="1"/>
    <col min="14" max="14" width="18.140625" style="208" customWidth="1"/>
    <col min="15" max="15" width="18.140625" style="206" customWidth="1"/>
    <col min="16" max="16" width="18.140625" style="189" customWidth="1"/>
    <col min="17" max="18" width="9.85546875" style="6" customWidth="1"/>
    <col min="19" max="20" width="22" style="6" customWidth="1"/>
    <col min="21" max="21" width="17.5703125" style="3" customWidth="1"/>
    <col min="22" max="22" width="9.140625" style="3" customWidth="1"/>
    <col min="23" max="23" width="22.7109375" style="3" customWidth="1"/>
    <col min="24" max="25" width="9.140625" style="3" customWidth="1"/>
    <col min="26" max="26" width="0" style="3" hidden="1" customWidth="1"/>
    <col min="27" max="16384" width="9.140625" style="3"/>
  </cols>
  <sheetData>
    <row r="1" spans="1:20" x14ac:dyDescent="0.5">
      <c r="A1" s="19"/>
      <c r="B1" s="1"/>
      <c r="C1" s="34"/>
      <c r="D1" s="87"/>
      <c r="E1" s="88"/>
      <c r="F1" s="89"/>
      <c r="G1" s="88"/>
      <c r="H1" s="89"/>
      <c r="I1" s="88"/>
      <c r="J1" s="90"/>
      <c r="K1" s="88"/>
      <c r="L1" s="87"/>
      <c r="M1" s="2"/>
      <c r="N1" s="3"/>
      <c r="O1" s="3"/>
      <c r="P1" s="3"/>
      <c r="Q1" s="3"/>
      <c r="R1" s="3"/>
      <c r="S1" s="3"/>
      <c r="T1" s="3"/>
    </row>
    <row r="2" spans="1:20" x14ac:dyDescent="0.5">
      <c r="A2" s="20"/>
      <c r="B2" s="1"/>
      <c r="C2" s="34"/>
      <c r="D2" s="87"/>
      <c r="E2" s="88"/>
      <c r="F2" s="89"/>
      <c r="G2" s="88"/>
      <c r="H2" s="89"/>
      <c r="I2" s="88"/>
      <c r="J2" s="90"/>
      <c r="K2" s="88"/>
      <c r="L2" s="87"/>
      <c r="M2" s="2"/>
      <c r="N2" s="3"/>
      <c r="O2" s="3"/>
      <c r="P2" s="3"/>
      <c r="Q2" s="3"/>
      <c r="R2" s="3"/>
      <c r="S2" s="3"/>
      <c r="T2" s="3"/>
    </row>
    <row r="3" spans="1:20" x14ac:dyDescent="0.5">
      <c r="A3" s="20"/>
      <c r="B3" s="1"/>
      <c r="C3" s="34"/>
      <c r="D3" s="87"/>
      <c r="E3" s="88"/>
      <c r="F3" s="89"/>
      <c r="G3" s="88"/>
      <c r="H3" s="89"/>
      <c r="I3" s="88"/>
      <c r="J3" s="90"/>
      <c r="K3" s="88"/>
      <c r="L3" s="87"/>
      <c r="M3" s="2"/>
      <c r="N3" s="3"/>
      <c r="O3" s="3"/>
      <c r="P3" s="3"/>
      <c r="Q3" s="3"/>
      <c r="R3" s="3"/>
      <c r="S3" s="3"/>
      <c r="T3" s="3"/>
    </row>
    <row r="4" spans="1:20" x14ac:dyDescent="0.5">
      <c r="A4" s="20"/>
      <c r="B4" s="1"/>
      <c r="C4" s="34"/>
      <c r="D4" s="87"/>
      <c r="E4" s="88"/>
      <c r="F4" s="89"/>
      <c r="G4" s="88"/>
      <c r="H4" s="89"/>
      <c r="I4" s="88"/>
      <c r="J4" s="90"/>
      <c r="K4" s="88"/>
      <c r="L4" s="87"/>
      <c r="M4" s="2"/>
      <c r="N4" s="3"/>
      <c r="O4" s="3"/>
      <c r="P4" s="3"/>
      <c r="Q4" s="3"/>
      <c r="R4" s="3"/>
      <c r="S4" s="3"/>
      <c r="T4" s="3"/>
    </row>
    <row r="5" spans="1:20" ht="6.75" customHeight="1" thickBot="1" x14ac:dyDescent="0.55000000000000004">
      <c r="A5" s="20"/>
      <c r="B5" s="1"/>
      <c r="C5" s="34"/>
      <c r="D5" s="87"/>
      <c r="E5" s="88"/>
      <c r="F5" s="89"/>
      <c r="G5" s="88"/>
      <c r="H5" s="89"/>
      <c r="I5" s="88"/>
      <c r="J5" s="90"/>
      <c r="K5" s="88"/>
      <c r="L5" s="87"/>
      <c r="M5" s="2"/>
      <c r="N5" s="3"/>
      <c r="O5" s="3"/>
      <c r="P5" s="3"/>
      <c r="Q5" s="3"/>
      <c r="R5" s="3"/>
      <c r="S5" s="3"/>
      <c r="T5" s="3"/>
    </row>
    <row r="6" spans="1:20" ht="45.75" customHeight="1" thickBot="1" x14ac:dyDescent="0.4">
      <c r="A6" s="44"/>
      <c r="B6" s="45"/>
      <c r="C6" s="46"/>
      <c r="D6" s="91"/>
      <c r="E6" s="235" t="s">
        <v>55</v>
      </c>
      <c r="F6" s="236"/>
      <c r="G6" s="237" t="s">
        <v>51</v>
      </c>
      <c r="H6" s="238"/>
      <c r="I6" s="239" t="s">
        <v>52</v>
      </c>
      <c r="J6" s="236"/>
      <c r="K6" s="235" t="s">
        <v>53</v>
      </c>
      <c r="L6" s="236"/>
      <c r="M6" s="47"/>
      <c r="N6" s="3"/>
      <c r="O6" s="3"/>
      <c r="P6" s="3"/>
      <c r="Q6" s="3"/>
      <c r="R6" s="3"/>
      <c r="S6" s="3"/>
      <c r="T6" s="3"/>
    </row>
    <row r="7" spans="1:20" s="48" customFormat="1" ht="57" customHeight="1" thickBot="1" x14ac:dyDescent="0.3">
      <c r="A7" s="213" t="s">
        <v>0</v>
      </c>
      <c r="B7" s="214" t="s">
        <v>1</v>
      </c>
      <c r="C7" s="215" t="s">
        <v>231</v>
      </c>
      <c r="D7" s="81" t="s">
        <v>2</v>
      </c>
      <c r="E7" s="49" t="s">
        <v>3</v>
      </c>
      <c r="F7" s="82" t="s">
        <v>4</v>
      </c>
      <c r="G7" s="49" t="s">
        <v>3</v>
      </c>
      <c r="H7" s="83" t="s">
        <v>4</v>
      </c>
      <c r="I7" s="84" t="s">
        <v>3</v>
      </c>
      <c r="J7" s="85" t="s">
        <v>4</v>
      </c>
      <c r="K7" s="49" t="s">
        <v>3</v>
      </c>
      <c r="L7" s="50" t="s">
        <v>4</v>
      </c>
      <c r="M7" s="216" t="s">
        <v>54</v>
      </c>
    </row>
    <row r="8" spans="1:20" s="217" customFormat="1" ht="108.75" customHeight="1" x14ac:dyDescent="0.25">
      <c r="A8" s="212" t="s">
        <v>78</v>
      </c>
      <c r="B8" s="23" t="s">
        <v>5</v>
      </c>
      <c r="C8" s="212" t="s">
        <v>154</v>
      </c>
      <c r="D8" s="92">
        <v>6.15</v>
      </c>
      <c r="E8" s="93">
        <f t="shared" ref="E8:E19" si="0">D8*(1-F8)</f>
        <v>3.8745000000000003</v>
      </c>
      <c r="F8" s="94">
        <v>0.37</v>
      </c>
      <c r="G8" s="93">
        <f>D8*(1-H8)</f>
        <v>3.8130000000000002</v>
      </c>
      <c r="H8" s="94">
        <v>0.38</v>
      </c>
      <c r="I8" s="162">
        <f>D8*(1-J8)</f>
        <v>3.69</v>
      </c>
      <c r="J8" s="157">
        <v>0.4</v>
      </c>
      <c r="K8" s="97"/>
      <c r="L8" s="98"/>
      <c r="M8" s="11"/>
    </row>
    <row r="9" spans="1:20" s="4" customFormat="1" ht="104.25" customHeight="1" x14ac:dyDescent="0.25">
      <c r="A9" s="212" t="s">
        <v>307</v>
      </c>
      <c r="B9" s="31" t="s">
        <v>308</v>
      </c>
      <c r="C9" s="212" t="s">
        <v>306</v>
      </c>
      <c r="D9" s="99">
        <v>16.8</v>
      </c>
      <c r="E9" s="100">
        <f t="shared" si="0"/>
        <v>10.247999999999999</v>
      </c>
      <c r="F9" s="101">
        <v>0.39</v>
      </c>
      <c r="G9" s="100">
        <f>D9*(1-H9)</f>
        <v>9.9120000000000026</v>
      </c>
      <c r="H9" s="101">
        <v>0.41</v>
      </c>
      <c r="I9" s="95"/>
      <c r="J9" s="102"/>
      <c r="K9" s="97"/>
      <c r="L9" s="98"/>
      <c r="M9" s="11"/>
    </row>
    <row r="10" spans="1:20" s="4" customFormat="1" ht="104.25" customHeight="1" x14ac:dyDescent="0.25">
      <c r="A10" s="212" t="s">
        <v>79</v>
      </c>
      <c r="B10" s="24" t="s">
        <v>6</v>
      </c>
      <c r="C10" s="212" t="s">
        <v>155</v>
      </c>
      <c r="D10" s="99">
        <v>10.6</v>
      </c>
      <c r="E10" s="103">
        <f t="shared" si="0"/>
        <v>7.0490000000000004</v>
      </c>
      <c r="F10" s="104">
        <v>0.33500000000000002</v>
      </c>
      <c r="G10" s="103">
        <f>D10*(1-H10)</f>
        <v>6.9959999999999987</v>
      </c>
      <c r="H10" s="105">
        <v>0.34</v>
      </c>
      <c r="I10" s="106">
        <f>D10*(1-J10)</f>
        <v>6.89</v>
      </c>
      <c r="J10" s="105">
        <v>0.35</v>
      </c>
      <c r="K10" s="107"/>
      <c r="L10" s="108"/>
      <c r="M10" s="8"/>
    </row>
    <row r="11" spans="1:20" s="4" customFormat="1" ht="104.25" customHeight="1" x14ac:dyDescent="0.25">
      <c r="A11" s="212" t="s">
        <v>80</v>
      </c>
      <c r="B11" s="24" t="s">
        <v>68</v>
      </c>
      <c r="C11" s="212" t="s">
        <v>156</v>
      </c>
      <c r="D11" s="111">
        <v>60.71</v>
      </c>
      <c r="E11" s="112">
        <f t="shared" si="0"/>
        <v>39.765050000000002</v>
      </c>
      <c r="F11" s="113">
        <v>0.34499999999999997</v>
      </c>
      <c r="G11" s="114"/>
      <c r="H11" s="115"/>
      <c r="I11" s="116"/>
      <c r="J11" s="115"/>
      <c r="K11" s="114"/>
      <c r="L11" s="117"/>
      <c r="M11" s="17"/>
    </row>
    <row r="12" spans="1:20" s="4" customFormat="1" ht="104.25" customHeight="1" x14ac:dyDescent="0.25">
      <c r="A12" s="212" t="s">
        <v>81</v>
      </c>
      <c r="B12" s="24" t="s">
        <v>7</v>
      </c>
      <c r="C12" s="212" t="s">
        <v>157</v>
      </c>
      <c r="D12" s="99">
        <v>9.74</v>
      </c>
      <c r="E12" s="103">
        <f t="shared" si="0"/>
        <v>4.6265000000000001</v>
      </c>
      <c r="F12" s="118">
        <v>0.52500000000000002</v>
      </c>
      <c r="G12" s="103">
        <f>D12*(1-H12)</f>
        <v>4.5290999999999997</v>
      </c>
      <c r="H12" s="118">
        <v>0.53500000000000003</v>
      </c>
      <c r="I12" s="106">
        <f>D12*(1-J12)</f>
        <v>4.2369000000000003</v>
      </c>
      <c r="J12" s="104">
        <v>0.56499999999999995</v>
      </c>
      <c r="K12" s="107"/>
      <c r="L12" s="108"/>
      <c r="M12" s="8"/>
    </row>
    <row r="13" spans="1:20" s="5" customFormat="1" ht="104.25" customHeight="1" x14ac:dyDescent="0.25">
      <c r="A13" s="212" t="s">
        <v>82</v>
      </c>
      <c r="B13" s="24" t="s">
        <v>8</v>
      </c>
      <c r="C13" s="212" t="s">
        <v>158</v>
      </c>
      <c r="D13" s="99">
        <v>9.27</v>
      </c>
      <c r="E13" s="103">
        <f t="shared" si="0"/>
        <v>6.118199999999999</v>
      </c>
      <c r="F13" s="119">
        <v>0.34</v>
      </c>
      <c r="G13" s="107">
        <f t="shared" ref="G13" si="1">D13*(1-H13)</f>
        <v>6.118199999999999</v>
      </c>
      <c r="H13" s="108">
        <v>0.34</v>
      </c>
      <c r="I13" s="107">
        <f>D13*(1-J13)</f>
        <v>6.118199999999999</v>
      </c>
      <c r="J13" s="108">
        <v>0.34</v>
      </c>
      <c r="K13" s="107"/>
      <c r="L13" s="108"/>
      <c r="M13" s="233" t="s">
        <v>327</v>
      </c>
    </row>
    <row r="14" spans="1:20" s="4" customFormat="1" ht="104.25" customHeight="1" x14ac:dyDescent="0.25">
      <c r="A14" s="212" t="s">
        <v>83</v>
      </c>
      <c r="B14" s="24" t="s">
        <v>8</v>
      </c>
      <c r="C14" s="212" t="s">
        <v>158</v>
      </c>
      <c r="D14" s="99">
        <v>9.27</v>
      </c>
      <c r="E14" s="103">
        <f t="shared" si="0"/>
        <v>6.118199999999999</v>
      </c>
      <c r="F14" s="105">
        <v>0.34</v>
      </c>
      <c r="G14" s="107">
        <f t="shared" ref="G14:G16" si="2">D14*(1-H14)</f>
        <v>6.118199999999999</v>
      </c>
      <c r="H14" s="108">
        <v>0.34</v>
      </c>
      <c r="I14" s="107">
        <f>D14*(1-J14)</f>
        <v>6.118199999999999</v>
      </c>
      <c r="J14" s="108">
        <v>0.34</v>
      </c>
      <c r="K14" s="107"/>
      <c r="L14" s="108"/>
      <c r="M14" s="233" t="s">
        <v>327</v>
      </c>
    </row>
    <row r="15" spans="1:20" s="4" customFormat="1" ht="104.25" customHeight="1" x14ac:dyDescent="0.25">
      <c r="A15" s="212" t="s">
        <v>84</v>
      </c>
      <c r="B15" s="24" t="s">
        <v>9</v>
      </c>
      <c r="C15" s="212" t="s">
        <v>159</v>
      </c>
      <c r="D15" s="99">
        <v>19.77</v>
      </c>
      <c r="E15" s="103">
        <f t="shared" si="0"/>
        <v>8.5999500000000015</v>
      </c>
      <c r="F15" s="104">
        <v>0.56499999999999995</v>
      </c>
      <c r="G15" s="103">
        <f t="shared" si="2"/>
        <v>8.2045500000000011</v>
      </c>
      <c r="H15" s="104">
        <v>0.58499999999999996</v>
      </c>
      <c r="I15" s="109"/>
      <c r="J15" s="110"/>
      <c r="K15" s="107"/>
      <c r="L15" s="108"/>
      <c r="M15" s="8"/>
    </row>
    <row r="16" spans="1:20" s="4" customFormat="1" ht="104.25" customHeight="1" x14ac:dyDescent="0.25">
      <c r="A16" s="212" t="s">
        <v>85</v>
      </c>
      <c r="B16" s="24" t="s">
        <v>10</v>
      </c>
      <c r="C16" s="212" t="s">
        <v>160</v>
      </c>
      <c r="D16" s="99">
        <v>28.05</v>
      </c>
      <c r="E16" s="103">
        <f t="shared" si="0"/>
        <v>11.781000000000001</v>
      </c>
      <c r="F16" s="105">
        <v>0.57999999999999996</v>
      </c>
      <c r="G16" s="103">
        <f t="shared" si="2"/>
        <v>10.939500000000001</v>
      </c>
      <c r="H16" s="105">
        <v>0.61</v>
      </c>
      <c r="I16" s="109"/>
      <c r="J16" s="110"/>
      <c r="K16" s="107"/>
      <c r="L16" s="108"/>
      <c r="M16" s="8"/>
    </row>
    <row r="17" spans="1:13" s="4" customFormat="1" ht="104.25" customHeight="1" x14ac:dyDescent="0.25">
      <c r="A17" s="212" t="s">
        <v>86</v>
      </c>
      <c r="B17" s="24" t="s">
        <v>69</v>
      </c>
      <c r="C17" s="212" t="s">
        <v>161</v>
      </c>
      <c r="D17" s="99">
        <v>9.68</v>
      </c>
      <c r="E17" s="103">
        <f t="shared" si="0"/>
        <v>5.6144000000000007</v>
      </c>
      <c r="F17" s="105">
        <v>0.42</v>
      </c>
      <c r="G17" s="103">
        <f>D17*(1-H17)</f>
        <v>5.4208000000000007</v>
      </c>
      <c r="H17" s="119">
        <v>0.44</v>
      </c>
      <c r="I17" s="106">
        <f>D17*(1-J17)</f>
        <v>5.1303999999999998</v>
      </c>
      <c r="J17" s="105">
        <v>0.47</v>
      </c>
      <c r="K17" s="107"/>
      <c r="L17" s="108"/>
      <c r="M17" s="57"/>
    </row>
    <row r="18" spans="1:13" s="4" customFormat="1" ht="104.25" customHeight="1" x14ac:dyDescent="0.25">
      <c r="A18" s="212" t="s">
        <v>87</v>
      </c>
      <c r="B18" s="24" t="s">
        <v>74</v>
      </c>
      <c r="C18" s="212" t="s">
        <v>162</v>
      </c>
      <c r="D18" s="99">
        <v>14.5</v>
      </c>
      <c r="E18" s="103">
        <f t="shared" si="0"/>
        <v>9.4250000000000007</v>
      </c>
      <c r="F18" s="119">
        <v>0.35</v>
      </c>
      <c r="G18" s="122">
        <f>D18*(1-H18)</f>
        <v>9.2799999999999994</v>
      </c>
      <c r="H18" s="123">
        <v>0.36</v>
      </c>
      <c r="I18" s="124">
        <f>D18*(1-J18)</f>
        <v>9.0625</v>
      </c>
      <c r="J18" s="125">
        <v>0.375</v>
      </c>
      <c r="K18" s="107"/>
      <c r="L18" s="108"/>
      <c r="M18" s="8"/>
    </row>
    <row r="19" spans="1:13" s="4" customFormat="1" ht="104.25" customHeight="1" x14ac:dyDescent="0.25">
      <c r="A19" s="212" t="s">
        <v>88</v>
      </c>
      <c r="B19" s="25" t="s">
        <v>326</v>
      </c>
      <c r="C19" s="212" t="s">
        <v>163</v>
      </c>
      <c r="D19" s="99">
        <v>16.82</v>
      </c>
      <c r="E19" s="126">
        <f t="shared" si="0"/>
        <v>11.101199999999999</v>
      </c>
      <c r="F19" s="127">
        <v>0.34</v>
      </c>
      <c r="G19" s="128"/>
      <c r="H19" s="129"/>
      <c r="I19" s="116"/>
      <c r="J19" s="130"/>
      <c r="K19" s="107"/>
      <c r="L19" s="108"/>
      <c r="M19" s="8"/>
    </row>
    <row r="20" spans="1:13" s="4" customFormat="1" ht="104.25" customHeight="1" thickBot="1" x14ac:dyDescent="0.3">
      <c r="A20" s="212" t="s">
        <v>252</v>
      </c>
      <c r="B20" s="24" t="s">
        <v>253</v>
      </c>
      <c r="C20" s="212" t="s">
        <v>254</v>
      </c>
      <c r="D20" s="131">
        <v>15.59</v>
      </c>
      <c r="E20" s="103">
        <f>D20*(1-F20)</f>
        <v>9.0422000000000011</v>
      </c>
      <c r="F20" s="132">
        <v>0.42</v>
      </c>
      <c r="G20" s="103">
        <f>D20*(1-H20)</f>
        <v>8.5745000000000005</v>
      </c>
      <c r="H20" s="132">
        <v>0.45</v>
      </c>
      <c r="I20" s="109"/>
      <c r="J20" s="130"/>
      <c r="K20" s="107"/>
      <c r="L20" s="108"/>
      <c r="M20" s="8"/>
    </row>
    <row r="21" spans="1:13" s="4" customFormat="1" ht="32.25" thickBot="1" x14ac:dyDescent="0.3">
      <c r="A21" s="44"/>
      <c r="B21" s="45"/>
      <c r="C21" s="46"/>
      <c r="D21" s="91"/>
      <c r="E21" s="235" t="s">
        <v>55</v>
      </c>
      <c r="F21" s="236"/>
      <c r="G21" s="237" t="s">
        <v>51</v>
      </c>
      <c r="H21" s="238"/>
      <c r="I21" s="239" t="s">
        <v>52</v>
      </c>
      <c r="J21" s="236"/>
      <c r="K21" s="235" t="s">
        <v>53</v>
      </c>
      <c r="L21" s="236"/>
      <c r="M21" s="47"/>
    </row>
    <row r="22" spans="1:13" s="4" customFormat="1" ht="53.25" thickBot="1" x14ac:dyDescent="0.3">
      <c r="A22" s="42" t="s">
        <v>0</v>
      </c>
      <c r="B22" s="40" t="s">
        <v>1</v>
      </c>
      <c r="C22" s="43" t="s">
        <v>231</v>
      </c>
      <c r="D22" s="81" t="s">
        <v>2</v>
      </c>
      <c r="E22" s="49" t="s">
        <v>3</v>
      </c>
      <c r="F22" s="82" t="s">
        <v>4</v>
      </c>
      <c r="G22" s="49" t="s">
        <v>3</v>
      </c>
      <c r="H22" s="83" t="s">
        <v>4</v>
      </c>
      <c r="I22" s="84" t="s">
        <v>3</v>
      </c>
      <c r="J22" s="85" t="s">
        <v>4</v>
      </c>
      <c r="K22" s="49" t="s">
        <v>3</v>
      </c>
      <c r="L22" s="50" t="s">
        <v>4</v>
      </c>
      <c r="M22" s="41" t="s">
        <v>54</v>
      </c>
    </row>
    <row r="23" spans="1:13" s="4" customFormat="1" ht="104.25" customHeight="1" x14ac:dyDescent="0.25">
      <c r="A23" s="212" t="s">
        <v>89</v>
      </c>
      <c r="B23" s="61" t="s">
        <v>66</v>
      </c>
      <c r="C23" s="212" t="s">
        <v>164</v>
      </c>
      <c r="D23" s="99">
        <v>133.49</v>
      </c>
      <c r="E23" s="103">
        <f>D23*(1-F23)</f>
        <v>79.426550000000006</v>
      </c>
      <c r="F23" s="104">
        <v>0.40500000000000003</v>
      </c>
      <c r="G23" s="107"/>
      <c r="H23" s="110"/>
      <c r="I23" s="109"/>
      <c r="J23" s="130"/>
      <c r="K23" s="107"/>
      <c r="L23" s="108"/>
      <c r="M23" s="9"/>
    </row>
    <row r="24" spans="1:13" s="4" customFormat="1" ht="104.25" customHeight="1" x14ac:dyDescent="0.25">
      <c r="A24" s="212" t="s">
        <v>90</v>
      </c>
      <c r="B24" s="25" t="s">
        <v>11</v>
      </c>
      <c r="C24" s="212" t="s">
        <v>165</v>
      </c>
      <c r="D24" s="99">
        <v>9.94</v>
      </c>
      <c r="E24" s="103">
        <f>D24*(1-F24)</f>
        <v>6.3616000000000001</v>
      </c>
      <c r="F24" s="119">
        <v>0.36</v>
      </c>
      <c r="G24" s="103">
        <f>D24*(1-H24)</f>
        <v>6.2124999999999995</v>
      </c>
      <c r="H24" s="118">
        <v>0.375</v>
      </c>
      <c r="I24" s="109"/>
      <c r="J24" s="130"/>
      <c r="K24" s="109"/>
      <c r="L24" s="108"/>
      <c r="M24" s="8"/>
    </row>
    <row r="25" spans="1:13" s="4" customFormat="1" ht="104.25" customHeight="1" x14ac:dyDescent="0.25">
      <c r="A25" s="212" t="s">
        <v>91</v>
      </c>
      <c r="B25" s="26" t="s">
        <v>12</v>
      </c>
      <c r="C25" s="212" t="s">
        <v>166</v>
      </c>
      <c r="D25" s="99">
        <v>7.17</v>
      </c>
      <c r="E25" s="103">
        <f t="shared" ref="E25:E29" si="3">D25*(1-F25)</f>
        <v>4.6604999999999999</v>
      </c>
      <c r="F25" s="119">
        <v>0.35</v>
      </c>
      <c r="G25" s="122">
        <f>D25*(1-H25)</f>
        <v>4.5888</v>
      </c>
      <c r="H25" s="123">
        <v>0.36</v>
      </c>
      <c r="I25" s="124">
        <f>D25*(1-J25)</f>
        <v>4.5171000000000001</v>
      </c>
      <c r="J25" s="135">
        <v>0.37</v>
      </c>
      <c r="K25" s="107"/>
      <c r="L25" s="108"/>
      <c r="M25" s="8"/>
    </row>
    <row r="26" spans="1:13" s="4" customFormat="1" ht="104.25" customHeight="1" x14ac:dyDescent="0.25">
      <c r="A26" s="212" t="s">
        <v>93</v>
      </c>
      <c r="B26" s="24" t="s">
        <v>71</v>
      </c>
      <c r="C26" s="212" t="s">
        <v>168</v>
      </c>
      <c r="D26" s="99">
        <v>8.1199999999999992</v>
      </c>
      <c r="E26" s="103">
        <f t="shared" si="3"/>
        <v>3.4916</v>
      </c>
      <c r="F26" s="105">
        <v>0.56999999999999995</v>
      </c>
      <c r="G26" s="107"/>
      <c r="H26" s="110"/>
      <c r="I26" s="109"/>
      <c r="J26" s="130"/>
      <c r="K26" s="107"/>
      <c r="L26" s="108"/>
      <c r="M26" s="8"/>
    </row>
    <row r="27" spans="1:13" s="4" customFormat="1" ht="104.25" customHeight="1" x14ac:dyDescent="0.25">
      <c r="A27" s="212" t="s">
        <v>92</v>
      </c>
      <c r="B27" s="24" t="s">
        <v>13</v>
      </c>
      <c r="C27" s="212" t="s">
        <v>167</v>
      </c>
      <c r="D27" s="99">
        <v>5.56</v>
      </c>
      <c r="E27" s="103">
        <f>D27*(1-F27)</f>
        <v>3.6695999999999991</v>
      </c>
      <c r="F27" s="105">
        <v>0.34</v>
      </c>
      <c r="G27" s="103">
        <f>D27*(1-H27)</f>
        <v>3.6139999999999999</v>
      </c>
      <c r="H27" s="105">
        <v>0.35</v>
      </c>
      <c r="I27" s="124">
        <f>D27*(1-J27)</f>
        <v>3.5583999999999998</v>
      </c>
      <c r="J27" s="135">
        <v>0.36</v>
      </c>
      <c r="K27" s="107">
        <f>I27</f>
        <v>3.5583999999999998</v>
      </c>
      <c r="L27" s="108">
        <f>J27</f>
        <v>0.36</v>
      </c>
      <c r="M27" s="57"/>
    </row>
    <row r="28" spans="1:13" s="4" customFormat="1" ht="104.25" customHeight="1" x14ac:dyDescent="0.25">
      <c r="A28" s="212" t="s">
        <v>94</v>
      </c>
      <c r="B28" s="24" t="s">
        <v>75</v>
      </c>
      <c r="C28" s="212" t="s">
        <v>169</v>
      </c>
      <c r="D28" s="99">
        <v>18.809999999999999</v>
      </c>
      <c r="E28" s="103">
        <f t="shared" si="3"/>
        <v>10.909800000000001</v>
      </c>
      <c r="F28" s="105">
        <v>0.42</v>
      </c>
      <c r="G28" s="136">
        <f>D28*(1-H28)</f>
        <v>10.5336</v>
      </c>
      <c r="H28" s="132">
        <v>0.44</v>
      </c>
      <c r="I28" s="109"/>
      <c r="J28" s="130"/>
      <c r="K28" s="107"/>
      <c r="L28" s="108"/>
      <c r="M28" s="8"/>
    </row>
    <row r="29" spans="1:13" s="4" customFormat="1" ht="104.25" customHeight="1" x14ac:dyDescent="0.25">
      <c r="A29" s="212" t="s">
        <v>95</v>
      </c>
      <c r="B29" s="24" t="s">
        <v>67</v>
      </c>
      <c r="C29" s="212" t="s">
        <v>170</v>
      </c>
      <c r="D29" s="99">
        <v>18.809999999999999</v>
      </c>
      <c r="E29" s="103">
        <f t="shared" si="3"/>
        <v>8.2763999999999989</v>
      </c>
      <c r="F29" s="105">
        <v>0.56000000000000005</v>
      </c>
      <c r="G29" s="107"/>
      <c r="H29" s="110"/>
      <c r="I29" s="109"/>
      <c r="J29" s="130"/>
      <c r="K29" s="107"/>
      <c r="L29" s="108"/>
      <c r="M29" s="8"/>
    </row>
    <row r="30" spans="1:13" s="4" customFormat="1" ht="104.25" customHeight="1" x14ac:dyDescent="0.25">
      <c r="A30" s="212" t="s">
        <v>96</v>
      </c>
      <c r="B30" s="24" t="s">
        <v>60</v>
      </c>
      <c r="C30" s="212" t="s">
        <v>171</v>
      </c>
      <c r="D30" s="99">
        <v>17.170000000000002</v>
      </c>
      <c r="E30" s="103">
        <f t="shared" ref="E30" si="4">D30*(1-F30)</f>
        <v>11.160500000000001</v>
      </c>
      <c r="F30" s="105">
        <v>0.35</v>
      </c>
      <c r="G30" s="103">
        <f>D30*(1-H30)</f>
        <v>10.6454</v>
      </c>
      <c r="H30" s="101">
        <v>0.38</v>
      </c>
      <c r="I30" s="124">
        <f>D30*(1-J30)</f>
        <v>10.130300000000002</v>
      </c>
      <c r="J30" s="135">
        <v>0.41</v>
      </c>
      <c r="K30" s="124">
        <f>D30*(1-L30)</f>
        <v>9.7010500000000004</v>
      </c>
      <c r="L30" s="137">
        <v>0.435</v>
      </c>
      <c r="M30" s="16"/>
    </row>
    <row r="31" spans="1:13" s="4" customFormat="1" ht="123.75" customHeight="1" x14ac:dyDescent="0.25">
      <c r="A31" s="212" t="s">
        <v>97</v>
      </c>
      <c r="B31" s="24" t="s">
        <v>14</v>
      </c>
      <c r="C31" s="212" t="s">
        <v>172</v>
      </c>
      <c r="D31" s="99">
        <f>16.85/1.1</f>
        <v>15.318181818181818</v>
      </c>
      <c r="E31" s="103">
        <f>D31*(1-F31)</f>
        <v>6.9697727272727263</v>
      </c>
      <c r="F31" s="118">
        <v>0.54500000000000004</v>
      </c>
      <c r="G31" s="103">
        <f>D31*(1-H31)</f>
        <v>6.7399999999999993</v>
      </c>
      <c r="H31" s="119">
        <v>0.56000000000000005</v>
      </c>
      <c r="I31" s="124">
        <f>D31*(1-J31)</f>
        <v>6.2804545454545462</v>
      </c>
      <c r="J31" s="138">
        <v>0.59</v>
      </c>
      <c r="K31" s="107"/>
      <c r="L31" s="108"/>
      <c r="M31" s="8"/>
    </row>
    <row r="32" spans="1:13" s="4" customFormat="1" ht="111.75" customHeight="1" x14ac:dyDescent="0.25">
      <c r="A32" s="212" t="s">
        <v>98</v>
      </c>
      <c r="B32" s="24" t="s">
        <v>15</v>
      </c>
      <c r="C32" s="212" t="s">
        <v>173</v>
      </c>
      <c r="D32" s="99">
        <v>6.24</v>
      </c>
      <c r="E32" s="103">
        <f t="shared" ref="E32:E33" si="5">D32*(1-F32)</f>
        <v>4.1183999999999994</v>
      </c>
      <c r="F32" s="105">
        <v>0.34</v>
      </c>
      <c r="G32" s="97"/>
      <c r="H32" s="110"/>
      <c r="I32" s="109"/>
      <c r="J32" s="130"/>
      <c r="K32" s="107"/>
      <c r="L32" s="108"/>
      <c r="M32" s="8"/>
    </row>
    <row r="33" spans="1:13" s="4" customFormat="1" ht="104.25" customHeight="1" x14ac:dyDescent="0.25">
      <c r="A33" s="212" t="s">
        <v>232</v>
      </c>
      <c r="B33" s="24" t="s">
        <v>233</v>
      </c>
      <c r="C33" s="212" t="s">
        <v>234</v>
      </c>
      <c r="D33" s="99">
        <v>10.029999999999999</v>
      </c>
      <c r="E33" s="103">
        <f t="shared" si="5"/>
        <v>6.3188999999999993</v>
      </c>
      <c r="F33" s="105">
        <v>0.37</v>
      </c>
      <c r="G33" s="122">
        <f>D33*(1-H33)</f>
        <v>6.2185999999999995</v>
      </c>
      <c r="H33" s="123">
        <v>0.38</v>
      </c>
      <c r="I33" s="139">
        <f>D33*(1-J33)</f>
        <v>6.1182999999999996</v>
      </c>
      <c r="J33" s="140">
        <v>0.39</v>
      </c>
      <c r="K33" s="107"/>
      <c r="L33" s="108"/>
      <c r="M33" s="8"/>
    </row>
    <row r="34" spans="1:13" s="4" customFormat="1" ht="104.25" customHeight="1" x14ac:dyDescent="0.25">
      <c r="A34" s="212" t="s">
        <v>99</v>
      </c>
      <c r="B34" s="24" t="s">
        <v>64</v>
      </c>
      <c r="C34" s="212" t="s">
        <v>174</v>
      </c>
      <c r="D34" s="99">
        <v>31.27</v>
      </c>
      <c r="E34" s="103">
        <f t="shared" ref="E34" si="6">D34*(1-F34)</f>
        <v>10.78815</v>
      </c>
      <c r="F34" s="104">
        <v>0.65500000000000003</v>
      </c>
      <c r="G34" s="107"/>
      <c r="H34" s="110"/>
      <c r="I34" s="141"/>
      <c r="J34" s="142"/>
      <c r="K34" s="107"/>
      <c r="L34" s="108"/>
      <c r="M34" s="8"/>
    </row>
    <row r="35" spans="1:13" s="4" customFormat="1" ht="104.25" customHeight="1" thickBot="1" x14ac:dyDescent="0.3">
      <c r="A35" s="212" t="s">
        <v>100</v>
      </c>
      <c r="B35" s="24" t="s">
        <v>16</v>
      </c>
      <c r="C35" s="212" t="s">
        <v>175</v>
      </c>
      <c r="D35" s="99">
        <v>14.23</v>
      </c>
      <c r="E35" s="103">
        <f>D35*(1-F35)</f>
        <v>7.1150000000000002</v>
      </c>
      <c r="F35" s="119">
        <v>0.5</v>
      </c>
      <c r="G35" s="103">
        <f>D35*(1-H35)</f>
        <v>6.4034999999999993</v>
      </c>
      <c r="H35" s="119">
        <v>0.55000000000000004</v>
      </c>
      <c r="I35" s="106">
        <f>D35*(1-J35)</f>
        <v>5.9766000000000004</v>
      </c>
      <c r="J35" s="231">
        <v>0.57999999999999996</v>
      </c>
      <c r="K35" s="106">
        <f>D35*(1-L35)</f>
        <v>5.6920000000000002</v>
      </c>
      <c r="L35" s="231">
        <v>0.6</v>
      </c>
      <c r="M35" s="8"/>
    </row>
    <row r="36" spans="1:13" s="4" customFormat="1" ht="32.25" thickBot="1" x14ac:dyDescent="0.3">
      <c r="A36" s="44"/>
      <c r="B36" s="45"/>
      <c r="C36" s="46"/>
      <c r="D36" s="91"/>
      <c r="E36" s="235" t="s">
        <v>55</v>
      </c>
      <c r="F36" s="236"/>
      <c r="G36" s="237" t="s">
        <v>51</v>
      </c>
      <c r="H36" s="238"/>
      <c r="I36" s="239" t="s">
        <v>52</v>
      </c>
      <c r="J36" s="236"/>
      <c r="K36" s="235" t="s">
        <v>53</v>
      </c>
      <c r="L36" s="236"/>
      <c r="M36" s="47"/>
    </row>
    <row r="37" spans="1:13" s="4" customFormat="1" ht="53.25" thickBot="1" x14ac:dyDescent="0.3">
      <c r="A37" s="42" t="s">
        <v>0</v>
      </c>
      <c r="B37" s="40" t="s">
        <v>1</v>
      </c>
      <c r="C37" s="43" t="s">
        <v>231</v>
      </c>
      <c r="D37" s="81" t="s">
        <v>2</v>
      </c>
      <c r="E37" s="49" t="s">
        <v>3</v>
      </c>
      <c r="F37" s="82" t="s">
        <v>4</v>
      </c>
      <c r="G37" s="49" t="s">
        <v>3</v>
      </c>
      <c r="H37" s="83" t="s">
        <v>4</v>
      </c>
      <c r="I37" s="84" t="s">
        <v>3</v>
      </c>
      <c r="J37" s="85" t="s">
        <v>4</v>
      </c>
      <c r="K37" s="49" t="s">
        <v>3</v>
      </c>
      <c r="L37" s="50" t="s">
        <v>4</v>
      </c>
      <c r="M37" s="41" t="s">
        <v>54</v>
      </c>
    </row>
    <row r="38" spans="1:13" s="4" customFormat="1" ht="104.25" customHeight="1" x14ac:dyDescent="0.25">
      <c r="A38" s="212" t="s">
        <v>101</v>
      </c>
      <c r="B38" s="24" t="s">
        <v>17</v>
      </c>
      <c r="C38" s="212" t="s">
        <v>176</v>
      </c>
      <c r="D38" s="99">
        <v>16</v>
      </c>
      <c r="E38" s="103">
        <f>D38*(1-F38)</f>
        <v>9.76</v>
      </c>
      <c r="F38" s="119">
        <v>0.39</v>
      </c>
      <c r="G38" s="107">
        <f t="shared" ref="G38" si="7">E38</f>
        <v>9.76</v>
      </c>
      <c r="H38" s="110">
        <f t="shared" ref="H38" si="8">F38</f>
        <v>0.39</v>
      </c>
      <c r="I38" s="109">
        <f t="shared" ref="I38" si="9">G38</f>
        <v>9.76</v>
      </c>
      <c r="J38" s="130">
        <f t="shared" ref="J38" si="10">H38</f>
        <v>0.39</v>
      </c>
      <c r="K38" s="107">
        <f t="shared" ref="K38" si="11">I38</f>
        <v>9.76</v>
      </c>
      <c r="L38" s="108">
        <f t="shared" ref="L38" si="12">J38</f>
        <v>0.39</v>
      </c>
      <c r="M38" s="15"/>
    </row>
    <row r="39" spans="1:13" s="4" customFormat="1" ht="104.25" customHeight="1" x14ac:dyDescent="0.25">
      <c r="A39" s="212" t="s">
        <v>102</v>
      </c>
      <c r="B39" s="24" t="s">
        <v>70</v>
      </c>
      <c r="C39" s="212" t="s">
        <v>177</v>
      </c>
      <c r="D39" s="143">
        <v>11.73</v>
      </c>
      <c r="E39" s="103">
        <f>D39*(1-F39)</f>
        <v>5.6303999999999998</v>
      </c>
      <c r="F39" s="105">
        <v>0.52</v>
      </c>
      <c r="G39" s="107"/>
      <c r="H39" s="110"/>
      <c r="I39" s="141"/>
      <c r="J39" s="144"/>
      <c r="K39" s="128"/>
      <c r="L39" s="129"/>
      <c r="M39" s="15"/>
    </row>
    <row r="40" spans="1:13" s="4" customFormat="1" ht="104.25" customHeight="1" x14ac:dyDescent="0.25">
      <c r="A40" s="212" t="s">
        <v>105</v>
      </c>
      <c r="B40" s="27" t="s">
        <v>62</v>
      </c>
      <c r="C40" s="212" t="s">
        <v>178</v>
      </c>
      <c r="D40" s="99">
        <f>22.41/1.1</f>
        <v>20.372727272727271</v>
      </c>
      <c r="E40" s="103">
        <f>D40*(1-F40)</f>
        <v>6.1118181818181823</v>
      </c>
      <c r="F40" s="119">
        <v>0.7</v>
      </c>
      <c r="G40" s="107"/>
      <c r="H40" s="110"/>
      <c r="I40" s="109"/>
      <c r="J40" s="110"/>
      <c r="K40" s="107"/>
      <c r="L40" s="134"/>
      <c r="M40" s="9"/>
    </row>
    <row r="41" spans="1:13" s="4" customFormat="1" ht="104.25" customHeight="1" x14ac:dyDescent="0.25">
      <c r="A41" s="212" t="s">
        <v>103</v>
      </c>
      <c r="B41" s="28" t="s">
        <v>241</v>
      </c>
      <c r="C41" s="212" t="s">
        <v>180</v>
      </c>
      <c r="D41" s="148">
        <f>18.64/1.1</f>
        <v>16.945454545454545</v>
      </c>
      <c r="E41" s="103">
        <v>11.02</v>
      </c>
      <c r="F41" s="234">
        <v>0.35</v>
      </c>
      <c r="G41" s="128"/>
      <c r="H41" s="142"/>
      <c r="I41" s="141"/>
      <c r="J41" s="142"/>
      <c r="K41" s="128"/>
      <c r="L41" s="129"/>
      <c r="M41" s="56"/>
    </row>
    <row r="42" spans="1:13" s="4" customFormat="1" ht="104.25" customHeight="1" x14ac:dyDescent="0.25">
      <c r="A42" s="212" t="s">
        <v>104</v>
      </c>
      <c r="B42" s="71" t="s">
        <v>322</v>
      </c>
      <c r="C42" s="212" t="s">
        <v>179</v>
      </c>
      <c r="D42" s="145">
        <v>35.14</v>
      </c>
      <c r="E42" s="100">
        <f>D42*(1-F42)</f>
        <v>20.732600000000001</v>
      </c>
      <c r="F42" s="101">
        <v>0.41</v>
      </c>
      <c r="G42" s="97"/>
      <c r="H42" s="102"/>
      <c r="I42" s="95"/>
      <c r="J42" s="96"/>
      <c r="K42" s="95"/>
      <c r="L42" s="96"/>
      <c r="M42" s="11"/>
    </row>
    <row r="43" spans="1:13" s="4" customFormat="1" ht="104.25" customHeight="1" x14ac:dyDescent="0.25">
      <c r="A43" s="212" t="s">
        <v>310</v>
      </c>
      <c r="B43" s="27" t="s">
        <v>309</v>
      </c>
      <c r="C43" s="212" t="s">
        <v>311</v>
      </c>
      <c r="D43" s="99">
        <v>8.3800000000000008</v>
      </c>
      <c r="E43" s="103">
        <f t="shared" ref="E43:E45" si="13">D43*(1-F43)</f>
        <v>5.0280000000000005</v>
      </c>
      <c r="F43" s="119">
        <v>0.4</v>
      </c>
      <c r="G43" s="103">
        <f>D43*(1-H43)</f>
        <v>4.8604000000000012</v>
      </c>
      <c r="H43" s="123">
        <v>0.42</v>
      </c>
      <c r="I43" s="103">
        <f>D43*(1-J43)</f>
        <v>4.7766000000000011</v>
      </c>
      <c r="J43" s="123">
        <v>0.43</v>
      </c>
      <c r="K43" s="107"/>
      <c r="L43" s="134"/>
      <c r="M43" s="9"/>
    </row>
    <row r="44" spans="1:13" s="4" customFormat="1" ht="104.25" customHeight="1" x14ac:dyDescent="0.25">
      <c r="A44" s="212" t="s">
        <v>239</v>
      </c>
      <c r="B44" s="29" t="s">
        <v>65</v>
      </c>
      <c r="C44" s="212" t="s">
        <v>240</v>
      </c>
      <c r="D44" s="99">
        <v>6.35</v>
      </c>
      <c r="E44" s="100">
        <f t="shared" si="13"/>
        <v>3.8099999999999996</v>
      </c>
      <c r="F44" s="119">
        <v>0.4</v>
      </c>
      <c r="G44" s="149">
        <f>D44*(1-H44)</f>
        <v>3.7465000000000002</v>
      </c>
      <c r="H44" s="140">
        <v>0.41</v>
      </c>
      <c r="I44" s="139">
        <f>D44*(1-J44)</f>
        <v>3.6830000000000003</v>
      </c>
      <c r="J44" s="135">
        <v>0.42</v>
      </c>
      <c r="K44" s="128"/>
      <c r="L44" s="129"/>
      <c r="M44" s="9"/>
    </row>
    <row r="45" spans="1:13" s="4" customFormat="1" ht="104.25" customHeight="1" x14ac:dyDescent="0.25">
      <c r="A45" s="212" t="s">
        <v>106</v>
      </c>
      <c r="B45" s="77" t="s">
        <v>57</v>
      </c>
      <c r="C45" s="212" t="s">
        <v>181</v>
      </c>
      <c r="D45" s="150">
        <v>15.77</v>
      </c>
      <c r="E45" s="103">
        <f t="shared" si="13"/>
        <v>9.4619999999999997</v>
      </c>
      <c r="F45" s="151">
        <v>0.4</v>
      </c>
      <c r="G45" s="103">
        <f>D45*(1-H45)</f>
        <v>8.988900000000001</v>
      </c>
      <c r="H45" s="151">
        <v>0.43</v>
      </c>
      <c r="I45" s="106">
        <f>D45*(1-J45)</f>
        <v>8.5158000000000005</v>
      </c>
      <c r="J45" s="152">
        <v>0.46</v>
      </c>
      <c r="K45" s="109"/>
      <c r="L45" s="153"/>
      <c r="M45" s="57"/>
    </row>
    <row r="46" spans="1:13" s="4" customFormat="1" ht="104.25" customHeight="1" x14ac:dyDescent="0.25">
      <c r="A46" s="212" t="s">
        <v>107</v>
      </c>
      <c r="B46" s="30" t="s">
        <v>49</v>
      </c>
      <c r="C46" s="212" t="s">
        <v>182</v>
      </c>
      <c r="D46" s="148">
        <v>10.23</v>
      </c>
      <c r="E46" s="122">
        <f t="shared" ref="E46" si="14">D46*(1-F46)</f>
        <v>5.1150000000000002</v>
      </c>
      <c r="F46" s="123">
        <v>0.5</v>
      </c>
      <c r="G46" s="124">
        <f>D46*(1-H46)</f>
        <v>4.9104000000000001</v>
      </c>
      <c r="H46" s="230">
        <v>0.52</v>
      </c>
      <c r="I46" s="109"/>
      <c r="J46" s="155"/>
      <c r="K46" s="107"/>
      <c r="L46" s="156"/>
      <c r="M46" s="57"/>
    </row>
    <row r="47" spans="1:13" s="4" customFormat="1" ht="104.25" customHeight="1" x14ac:dyDescent="0.25">
      <c r="A47" s="212" t="s">
        <v>108</v>
      </c>
      <c r="B47" s="30" t="s">
        <v>18</v>
      </c>
      <c r="C47" s="212" t="s">
        <v>183</v>
      </c>
      <c r="D47" s="99">
        <v>8</v>
      </c>
      <c r="E47" s="103">
        <f t="shared" ref="E47" si="15">D47*(1-F47)</f>
        <v>4.7200000000000006</v>
      </c>
      <c r="F47" s="147">
        <v>0.41</v>
      </c>
      <c r="G47" s="124">
        <f>D47*(1-H47)</f>
        <v>4.5600000000000005</v>
      </c>
      <c r="H47" s="105">
        <v>0.43</v>
      </c>
      <c r="I47" s="124">
        <f>D47*(1-J47)</f>
        <v>4.32</v>
      </c>
      <c r="J47" s="135">
        <v>0.46</v>
      </c>
      <c r="K47" s="109"/>
      <c r="L47" s="108"/>
      <c r="M47" s="10"/>
    </row>
    <row r="48" spans="1:13" s="4" customFormat="1" ht="104.25" customHeight="1" x14ac:dyDescent="0.25">
      <c r="A48" s="212" t="s">
        <v>454</v>
      </c>
      <c r="B48" s="24" t="s">
        <v>455</v>
      </c>
      <c r="C48" s="212" t="s">
        <v>456</v>
      </c>
      <c r="D48" s="99">
        <v>29.5</v>
      </c>
      <c r="E48" s="103">
        <f t="shared" ref="E48" si="16">D48*(1-F48)</f>
        <v>16.225000000000001</v>
      </c>
      <c r="F48" s="105">
        <v>0.45</v>
      </c>
      <c r="G48" s="107"/>
      <c r="H48" s="110"/>
      <c r="I48" s="109"/>
      <c r="J48" s="110"/>
      <c r="K48" s="109"/>
      <c r="L48" s="108"/>
      <c r="M48" s="10"/>
    </row>
    <row r="49" spans="1:13" s="4" customFormat="1" ht="104.25" customHeight="1" x14ac:dyDescent="0.25">
      <c r="A49" s="212" t="s">
        <v>255</v>
      </c>
      <c r="B49" s="24" t="s">
        <v>256</v>
      </c>
      <c r="C49" s="212" t="s">
        <v>248</v>
      </c>
      <c r="D49" s="99">
        <v>12.68</v>
      </c>
      <c r="E49" s="103">
        <f>D49*(1-F49)</f>
        <v>8.1151999999999997</v>
      </c>
      <c r="F49" s="119">
        <v>0.36</v>
      </c>
      <c r="G49" s="103">
        <f>D49*(1-H49)</f>
        <v>7.8616000000000001</v>
      </c>
      <c r="H49" s="138">
        <v>0.38</v>
      </c>
      <c r="I49" s="106">
        <f>D49*(1-J49)</f>
        <v>7.6079999999999997</v>
      </c>
      <c r="J49" s="138">
        <v>0.4</v>
      </c>
      <c r="K49" s="109"/>
      <c r="L49" s="108"/>
      <c r="M49" s="37"/>
    </row>
    <row r="50" spans="1:13" s="4" customFormat="1" ht="104.25" customHeight="1" x14ac:dyDescent="0.25">
      <c r="A50" s="212" t="s">
        <v>109</v>
      </c>
      <c r="B50" s="24" t="s">
        <v>19</v>
      </c>
      <c r="C50" s="212" t="s">
        <v>184</v>
      </c>
      <c r="D50" s="99">
        <v>13.5</v>
      </c>
      <c r="E50" s="103">
        <f t="shared" ref="E50" si="17">D50*(1-F50)</f>
        <v>8.64</v>
      </c>
      <c r="F50" s="105">
        <v>0.36</v>
      </c>
      <c r="G50" s="107"/>
      <c r="H50" s="110"/>
      <c r="I50" s="109">
        <f t="shared" ref="I50:J50" si="18">G50</f>
        <v>0</v>
      </c>
      <c r="J50" s="110">
        <f t="shared" si="18"/>
        <v>0</v>
      </c>
      <c r="K50" s="109"/>
      <c r="L50" s="108"/>
      <c r="M50" s="37"/>
    </row>
    <row r="51" spans="1:13" s="4" customFormat="1" ht="104.25" customHeight="1" thickBot="1" x14ac:dyDescent="0.3">
      <c r="A51" s="212" t="s">
        <v>249</v>
      </c>
      <c r="B51" s="24" t="s">
        <v>250</v>
      </c>
      <c r="C51" s="212" t="s">
        <v>251</v>
      </c>
      <c r="D51" s="99">
        <v>15.14</v>
      </c>
      <c r="E51" s="106">
        <f>D51*(1-F51)</f>
        <v>9.5381999999999998</v>
      </c>
      <c r="F51" s="135">
        <v>0.37</v>
      </c>
      <c r="G51" s="106">
        <f>D51*(1-H51)</f>
        <v>9.3868000000000009</v>
      </c>
      <c r="H51" s="132">
        <v>0.38</v>
      </c>
      <c r="I51" s="141"/>
      <c r="J51" s="144"/>
      <c r="K51" s="109"/>
      <c r="L51" s="108"/>
      <c r="M51" s="12"/>
    </row>
    <row r="52" spans="1:13" s="4" customFormat="1" ht="32.25" thickBot="1" x14ac:dyDescent="0.3">
      <c r="A52" s="44"/>
      <c r="B52" s="45"/>
      <c r="C52" s="46"/>
      <c r="D52" s="91"/>
      <c r="E52" s="235" t="s">
        <v>55</v>
      </c>
      <c r="F52" s="236"/>
      <c r="G52" s="237" t="s">
        <v>51</v>
      </c>
      <c r="H52" s="238"/>
      <c r="I52" s="239" t="s">
        <v>52</v>
      </c>
      <c r="J52" s="236"/>
      <c r="K52" s="235" t="s">
        <v>53</v>
      </c>
      <c r="L52" s="236"/>
      <c r="M52" s="47"/>
    </row>
    <row r="53" spans="1:13" s="4" customFormat="1" ht="53.25" thickBot="1" x14ac:dyDescent="0.3">
      <c r="A53" s="42" t="s">
        <v>0</v>
      </c>
      <c r="B53" s="40" t="s">
        <v>1</v>
      </c>
      <c r="C53" s="51" t="s">
        <v>231</v>
      </c>
      <c r="D53" s="81" t="s">
        <v>2</v>
      </c>
      <c r="E53" s="49" t="s">
        <v>3</v>
      </c>
      <c r="F53" s="82" t="s">
        <v>4</v>
      </c>
      <c r="G53" s="49" t="s">
        <v>3</v>
      </c>
      <c r="H53" s="83" t="s">
        <v>4</v>
      </c>
      <c r="I53" s="84" t="s">
        <v>3</v>
      </c>
      <c r="J53" s="85" t="s">
        <v>4</v>
      </c>
      <c r="K53" s="49" t="s">
        <v>3</v>
      </c>
      <c r="L53" s="50" t="s">
        <v>4</v>
      </c>
      <c r="M53" s="41" t="s">
        <v>54</v>
      </c>
    </row>
    <row r="54" spans="1:13" s="4" customFormat="1" ht="120" customHeight="1" x14ac:dyDescent="0.25">
      <c r="A54" s="212" t="s">
        <v>110</v>
      </c>
      <c r="B54" s="24" t="s">
        <v>20</v>
      </c>
      <c r="C54" s="219" t="s">
        <v>185</v>
      </c>
      <c r="D54" s="158">
        <v>26.68</v>
      </c>
      <c r="E54" s="103">
        <f t="shared" ref="E54:E58" si="19">D54*(1-F54)</f>
        <v>14.140400000000001</v>
      </c>
      <c r="F54" s="105">
        <v>0.47</v>
      </c>
      <c r="G54" s="106">
        <f>D54*(1-H54)</f>
        <v>12.8064</v>
      </c>
      <c r="H54" s="132">
        <v>0.52</v>
      </c>
      <c r="I54" s="107"/>
      <c r="J54" s="130"/>
      <c r="K54" s="109"/>
      <c r="L54" s="108"/>
      <c r="M54" s="12"/>
    </row>
    <row r="55" spans="1:13" s="4" customFormat="1" ht="117" customHeight="1" x14ac:dyDescent="0.25">
      <c r="A55" s="212" t="s">
        <v>111</v>
      </c>
      <c r="B55" s="211" t="s">
        <v>461</v>
      </c>
      <c r="C55" s="220" t="s">
        <v>186</v>
      </c>
      <c r="D55" s="158">
        <v>19.95</v>
      </c>
      <c r="E55" s="103">
        <f t="shared" ref="E55" si="20">D55*(1-F55)</f>
        <v>7.6807499999999997</v>
      </c>
      <c r="F55" s="118">
        <v>0.61499999999999999</v>
      </c>
      <c r="G55" s="106">
        <f>D55*(1-H55)</f>
        <v>7.2817499999999997</v>
      </c>
      <c r="H55" s="120">
        <v>0.63500000000000001</v>
      </c>
      <c r="I55" s="107"/>
      <c r="J55" s="110"/>
      <c r="K55" s="109"/>
      <c r="L55" s="108"/>
      <c r="M55" s="12"/>
    </row>
    <row r="56" spans="1:13" s="4" customFormat="1" ht="105.75" customHeight="1" x14ac:dyDescent="0.25">
      <c r="A56" s="212" t="s">
        <v>112</v>
      </c>
      <c r="B56" s="61" t="s">
        <v>21</v>
      </c>
      <c r="C56" s="220" t="s">
        <v>187</v>
      </c>
      <c r="D56" s="158">
        <v>9.65</v>
      </c>
      <c r="E56" s="100">
        <f t="shared" si="19"/>
        <v>6.03125</v>
      </c>
      <c r="F56" s="159">
        <v>0.375</v>
      </c>
      <c r="G56" s="160">
        <f>D56*(1-H56)</f>
        <v>5.79</v>
      </c>
      <c r="H56" s="161">
        <v>0.4</v>
      </c>
      <c r="I56" s="107"/>
      <c r="J56" s="130"/>
      <c r="K56" s="109"/>
      <c r="L56" s="108"/>
      <c r="M56" s="7"/>
    </row>
    <row r="57" spans="1:13" s="4" customFormat="1" ht="111" customHeight="1" x14ac:dyDescent="0.25">
      <c r="A57" s="212" t="s">
        <v>113</v>
      </c>
      <c r="B57" s="61" t="s">
        <v>63</v>
      </c>
      <c r="C57" s="220" t="s">
        <v>188</v>
      </c>
      <c r="D57" s="158">
        <v>4.7</v>
      </c>
      <c r="E57" s="103">
        <f t="shared" si="19"/>
        <v>3.1019999999999999</v>
      </c>
      <c r="F57" s="163">
        <v>0.34</v>
      </c>
      <c r="G57" s="109"/>
      <c r="H57" s="130"/>
      <c r="I57" s="109"/>
      <c r="J57" s="130"/>
      <c r="K57" s="109"/>
      <c r="L57" s="108"/>
      <c r="M57" s="8"/>
    </row>
    <row r="58" spans="1:13" s="4" customFormat="1" ht="103.5" customHeight="1" x14ac:dyDescent="0.25">
      <c r="A58" s="212" t="s">
        <v>451</v>
      </c>
      <c r="B58" s="31" t="s">
        <v>452</v>
      </c>
      <c r="C58" s="220" t="s">
        <v>453</v>
      </c>
      <c r="D58" s="158">
        <v>8.6300000000000008</v>
      </c>
      <c r="E58" s="133">
        <f t="shared" si="19"/>
        <v>5.3506</v>
      </c>
      <c r="F58" s="163">
        <v>0.38</v>
      </c>
      <c r="G58" s="164">
        <f>D58*(1-H58)</f>
        <v>5.1779999999999999</v>
      </c>
      <c r="H58" s="132">
        <v>0.4</v>
      </c>
      <c r="I58" s="109"/>
      <c r="J58" s="110"/>
      <c r="K58" s="109"/>
      <c r="L58" s="108"/>
      <c r="M58" s="8"/>
    </row>
    <row r="59" spans="1:13" s="4" customFormat="1" ht="103.5" customHeight="1" x14ac:dyDescent="0.25">
      <c r="A59" s="212" t="s">
        <v>114</v>
      </c>
      <c r="B59" s="24" t="s">
        <v>22</v>
      </c>
      <c r="C59" s="220" t="s">
        <v>189</v>
      </c>
      <c r="D59" s="158">
        <v>13.14</v>
      </c>
      <c r="E59" s="106">
        <f>D59*(1-F59)</f>
        <v>8.0811000000000011</v>
      </c>
      <c r="F59" s="165">
        <v>0.38500000000000001</v>
      </c>
      <c r="G59" s="103">
        <f t="shared" ref="G59" si="21">D59*(1-H59)</f>
        <v>7.8840000000000003</v>
      </c>
      <c r="H59" s="138">
        <v>0.4</v>
      </c>
      <c r="I59" s="107"/>
      <c r="J59" s="130"/>
      <c r="K59" s="109"/>
      <c r="L59" s="108"/>
      <c r="M59" s="8"/>
    </row>
    <row r="60" spans="1:13" s="4" customFormat="1" ht="103.5" customHeight="1" x14ac:dyDescent="0.25">
      <c r="A60" s="212" t="s">
        <v>243</v>
      </c>
      <c r="B60" s="24" t="s">
        <v>242</v>
      </c>
      <c r="C60" s="220" t="s">
        <v>244</v>
      </c>
      <c r="D60" s="158">
        <v>7.74</v>
      </c>
      <c r="E60" s="103">
        <f>D60*(1-F60)</f>
        <v>3.0960000000000001</v>
      </c>
      <c r="F60" s="119">
        <v>0.6</v>
      </c>
      <c r="G60" s="109"/>
      <c r="H60" s="130"/>
      <c r="I60" s="109"/>
      <c r="J60" s="130"/>
      <c r="K60" s="109"/>
      <c r="L60" s="108"/>
      <c r="M60" s="8"/>
    </row>
    <row r="61" spans="1:13" s="4" customFormat="1" ht="104.25" customHeight="1" x14ac:dyDescent="0.25">
      <c r="A61" s="212" t="s">
        <v>115</v>
      </c>
      <c r="B61" s="24" t="s">
        <v>23</v>
      </c>
      <c r="C61" s="220" t="s">
        <v>190</v>
      </c>
      <c r="D61" s="158">
        <v>3.78</v>
      </c>
      <c r="E61" s="126">
        <f>D61*(1-F61)</f>
        <v>2.4192</v>
      </c>
      <c r="F61" s="127">
        <v>0.36</v>
      </c>
      <c r="G61" s="106">
        <f>D61*(1-H61)</f>
        <v>2.3435999999999999</v>
      </c>
      <c r="H61" s="138">
        <v>0.38</v>
      </c>
      <c r="I61" s="103">
        <f>D61*(1-J61)</f>
        <v>2.2679999999999998</v>
      </c>
      <c r="J61" s="138">
        <v>0.4</v>
      </c>
      <c r="K61" s="107"/>
      <c r="L61" s="108"/>
      <c r="M61" s="232" t="s">
        <v>529</v>
      </c>
    </row>
    <row r="62" spans="1:13" s="4" customFormat="1" ht="104.25" customHeight="1" x14ac:dyDescent="0.25">
      <c r="A62" s="212" t="s">
        <v>118</v>
      </c>
      <c r="B62" s="24" t="s">
        <v>26</v>
      </c>
      <c r="C62" s="220" t="s">
        <v>193</v>
      </c>
      <c r="D62" s="131">
        <v>6.25</v>
      </c>
      <c r="E62" s="103">
        <f>D62*(1-F62)</f>
        <v>3.8125</v>
      </c>
      <c r="F62" s="105">
        <v>0.39</v>
      </c>
      <c r="G62" s="109"/>
      <c r="H62" s="130"/>
      <c r="I62" s="109"/>
      <c r="J62" s="130"/>
      <c r="K62" s="109"/>
      <c r="L62" s="108"/>
      <c r="M62" s="37"/>
    </row>
    <row r="63" spans="1:13" s="4" customFormat="1" ht="104.25" customHeight="1" x14ac:dyDescent="0.25">
      <c r="A63" s="212" t="s">
        <v>116</v>
      </c>
      <c r="B63" s="24" t="s">
        <v>24</v>
      </c>
      <c r="C63" s="220" t="s">
        <v>191</v>
      </c>
      <c r="D63" s="158">
        <v>27.21</v>
      </c>
      <c r="E63" s="106">
        <f t="shared" ref="E63" si="22">D63*(1-F63)</f>
        <v>17.414400000000001</v>
      </c>
      <c r="F63" s="166">
        <v>0.36</v>
      </c>
      <c r="G63" s="107"/>
      <c r="H63" s="130"/>
      <c r="I63" s="107"/>
      <c r="J63" s="130"/>
      <c r="K63" s="109"/>
      <c r="L63" s="108"/>
      <c r="M63" s="13"/>
    </row>
    <row r="64" spans="1:13" s="4" customFormat="1" ht="104.25" customHeight="1" x14ac:dyDescent="0.25">
      <c r="A64" s="212" t="s">
        <v>117</v>
      </c>
      <c r="B64" s="31" t="s">
        <v>25</v>
      </c>
      <c r="C64" s="220" t="s">
        <v>192</v>
      </c>
      <c r="D64" s="158">
        <v>19.079999999999998</v>
      </c>
      <c r="E64" s="106">
        <f>D64*(1-F64)</f>
        <v>12.2112</v>
      </c>
      <c r="F64" s="166">
        <v>0.36</v>
      </c>
      <c r="G64" s="103">
        <f>D64*(1-H64)</f>
        <v>12.020399999999999</v>
      </c>
      <c r="H64" s="167">
        <v>0.37</v>
      </c>
      <c r="I64" s="103">
        <f>D64*(1-J64)</f>
        <v>11.7342</v>
      </c>
      <c r="J64" s="120">
        <v>0.38500000000000001</v>
      </c>
      <c r="K64" s="109"/>
      <c r="L64" s="108"/>
      <c r="M64" s="37"/>
    </row>
    <row r="65" spans="1:13" s="4" customFormat="1" ht="104.25" customHeight="1" x14ac:dyDescent="0.25">
      <c r="A65" s="212" t="s">
        <v>119</v>
      </c>
      <c r="B65" s="211" t="s">
        <v>502</v>
      </c>
      <c r="C65" s="220" t="s">
        <v>194</v>
      </c>
      <c r="D65" s="131">
        <v>13.59</v>
      </c>
      <c r="E65" s="103">
        <f>D65*(1-F65)</f>
        <v>5.9931899999999994</v>
      </c>
      <c r="F65" s="132">
        <v>0.55900000000000005</v>
      </c>
      <c r="G65" s="109"/>
      <c r="H65" s="130"/>
      <c r="I65" s="109"/>
      <c r="J65" s="130"/>
      <c r="K65" s="109"/>
      <c r="L65" s="108"/>
      <c r="M65" s="13"/>
    </row>
    <row r="66" spans="1:13" s="4" customFormat="1" ht="104.25" customHeight="1" thickBot="1" x14ac:dyDescent="0.3">
      <c r="A66" s="212" t="s">
        <v>120</v>
      </c>
      <c r="B66" s="24" t="s">
        <v>45</v>
      </c>
      <c r="C66" s="220" t="s">
        <v>195</v>
      </c>
      <c r="D66" s="131">
        <v>15.41</v>
      </c>
      <c r="E66" s="103">
        <f>D66*(1-F66)</f>
        <v>8.244349999999999</v>
      </c>
      <c r="F66" s="120">
        <v>0.46500000000000002</v>
      </c>
      <c r="G66" s="106">
        <f>D66*(1-H66)</f>
        <v>7.7050000000000001</v>
      </c>
      <c r="H66" s="138">
        <v>0.5</v>
      </c>
      <c r="I66" s="109"/>
      <c r="J66" s="130"/>
      <c r="K66" s="109"/>
      <c r="L66" s="108"/>
      <c r="M66" s="13"/>
    </row>
    <row r="67" spans="1:13" s="4" customFormat="1" ht="32.25" thickBot="1" x14ac:dyDescent="0.3">
      <c r="A67" s="44"/>
      <c r="B67" s="45"/>
      <c r="C67" s="46"/>
      <c r="D67" s="91"/>
      <c r="E67" s="235" t="s">
        <v>55</v>
      </c>
      <c r="F67" s="236"/>
      <c r="G67" s="237" t="s">
        <v>51</v>
      </c>
      <c r="H67" s="238"/>
      <c r="I67" s="239" t="s">
        <v>52</v>
      </c>
      <c r="J67" s="236"/>
      <c r="K67" s="235" t="s">
        <v>53</v>
      </c>
      <c r="L67" s="236"/>
      <c r="M67" s="47"/>
    </row>
    <row r="68" spans="1:13" s="4" customFormat="1" ht="53.25" thickBot="1" x14ac:dyDescent="0.3">
      <c r="A68" s="42" t="s">
        <v>0</v>
      </c>
      <c r="B68" s="40" t="s">
        <v>1</v>
      </c>
      <c r="C68" s="51" t="s">
        <v>231</v>
      </c>
      <c r="D68" s="81" t="s">
        <v>2</v>
      </c>
      <c r="E68" s="49" t="s">
        <v>3</v>
      </c>
      <c r="F68" s="82" t="s">
        <v>4</v>
      </c>
      <c r="G68" s="49" t="s">
        <v>3</v>
      </c>
      <c r="H68" s="83" t="s">
        <v>4</v>
      </c>
      <c r="I68" s="84" t="s">
        <v>3</v>
      </c>
      <c r="J68" s="85" t="s">
        <v>4</v>
      </c>
      <c r="K68" s="49" t="s">
        <v>3</v>
      </c>
      <c r="L68" s="50" t="s">
        <v>4</v>
      </c>
      <c r="M68" s="41" t="s">
        <v>54</v>
      </c>
    </row>
    <row r="69" spans="1:13" s="4" customFormat="1" ht="104.25" customHeight="1" x14ac:dyDescent="0.25">
      <c r="A69" s="212" t="s">
        <v>121</v>
      </c>
      <c r="B69" s="24" t="s">
        <v>27</v>
      </c>
      <c r="C69" s="226" t="s">
        <v>196</v>
      </c>
      <c r="D69" s="131">
        <v>6.6</v>
      </c>
      <c r="E69" s="103">
        <f>D69*(1-F69)</f>
        <v>3.5309999999999993</v>
      </c>
      <c r="F69" s="120">
        <v>0.46500000000000002</v>
      </c>
      <c r="G69" s="106">
        <f>D69*(1-H69)</f>
        <v>3.3</v>
      </c>
      <c r="H69" s="138">
        <v>0.5</v>
      </c>
      <c r="I69" s="109"/>
      <c r="J69" s="130"/>
      <c r="K69" s="109"/>
      <c r="L69" s="108"/>
      <c r="M69" s="13"/>
    </row>
    <row r="70" spans="1:13" s="4" customFormat="1" ht="104.25" customHeight="1" x14ac:dyDescent="0.25">
      <c r="A70" s="212" t="s">
        <v>122</v>
      </c>
      <c r="B70" s="24" t="s">
        <v>28</v>
      </c>
      <c r="C70" s="220" t="s">
        <v>197</v>
      </c>
      <c r="D70" s="131">
        <f>19.85/1.1</f>
        <v>18.045454545454547</v>
      </c>
      <c r="E70" s="103">
        <f>D70*(1-F70)</f>
        <v>10.285909090909092</v>
      </c>
      <c r="F70" s="132">
        <v>0.43</v>
      </c>
      <c r="G70" s="106">
        <f>D70*(1-H70)</f>
        <v>9.9250000000000007</v>
      </c>
      <c r="H70" s="132">
        <v>0.45</v>
      </c>
      <c r="I70" s="109"/>
      <c r="J70" s="130"/>
      <c r="K70" s="109"/>
      <c r="L70" s="108"/>
      <c r="M70" s="7"/>
    </row>
    <row r="71" spans="1:13" s="4" customFormat="1" ht="104.25" customHeight="1" x14ac:dyDescent="0.25">
      <c r="A71" s="212" t="s">
        <v>123</v>
      </c>
      <c r="B71" s="24" t="s">
        <v>29</v>
      </c>
      <c r="C71" s="220" t="s">
        <v>198</v>
      </c>
      <c r="D71" s="158">
        <v>4.5199999999999996</v>
      </c>
      <c r="E71" s="106">
        <f t="shared" ref="E71" si="23">D71*(1-F71)</f>
        <v>2.5764</v>
      </c>
      <c r="F71" s="138">
        <v>0.43</v>
      </c>
      <c r="G71" s="106">
        <f t="shared" ref="G71" si="24">D71*(1-H71)</f>
        <v>2.3956</v>
      </c>
      <c r="H71" s="138">
        <v>0.47</v>
      </c>
      <c r="I71" s="103">
        <f>D71*(1-J71)</f>
        <v>2.3051999999999997</v>
      </c>
      <c r="J71" s="138">
        <v>0.49</v>
      </c>
      <c r="K71" s="109"/>
      <c r="L71" s="108"/>
      <c r="M71" s="13"/>
    </row>
    <row r="72" spans="1:13" s="4" customFormat="1" ht="104.25" customHeight="1" x14ac:dyDescent="0.25">
      <c r="A72" s="212" t="s">
        <v>124</v>
      </c>
      <c r="B72" s="24" t="s">
        <v>30</v>
      </c>
      <c r="C72" s="220" t="s">
        <v>199</v>
      </c>
      <c r="D72" s="158">
        <v>23.14</v>
      </c>
      <c r="E72" s="106">
        <f t="shared" ref="E72:E79" si="25">D72*(1-F72)</f>
        <v>11.917100000000001</v>
      </c>
      <c r="F72" s="121">
        <v>0.48499999999999999</v>
      </c>
      <c r="G72" s="106">
        <f>D72*(1-H72)</f>
        <v>10.9915</v>
      </c>
      <c r="H72" s="121">
        <v>0.52500000000000002</v>
      </c>
      <c r="I72" s="122">
        <f>D72*(1-J72)</f>
        <v>10.528699999999999</v>
      </c>
      <c r="J72" s="137">
        <v>0.54500000000000004</v>
      </c>
      <c r="K72" s="109"/>
      <c r="L72" s="108"/>
      <c r="M72" s="13"/>
    </row>
    <row r="73" spans="1:13" s="4" customFormat="1" ht="104.25" customHeight="1" x14ac:dyDescent="0.25">
      <c r="A73" s="212" t="s">
        <v>125</v>
      </c>
      <c r="B73" s="24" t="s">
        <v>31</v>
      </c>
      <c r="C73" s="220" t="s">
        <v>200</v>
      </c>
      <c r="D73" s="158">
        <v>15.32</v>
      </c>
      <c r="E73" s="106">
        <f t="shared" si="25"/>
        <v>8.4260000000000002</v>
      </c>
      <c r="F73" s="138">
        <v>0.45</v>
      </c>
      <c r="G73" s="106">
        <f t="shared" ref="G73" si="26">D73*(1-H73)</f>
        <v>7.9664000000000001</v>
      </c>
      <c r="H73" s="138">
        <v>0.48</v>
      </c>
      <c r="I73" s="122">
        <f>D73*(1-J73)</f>
        <v>7.66</v>
      </c>
      <c r="J73" s="135">
        <v>0.5</v>
      </c>
      <c r="K73" s="109"/>
      <c r="L73" s="108"/>
      <c r="M73" s="13"/>
    </row>
    <row r="74" spans="1:13" s="4" customFormat="1" ht="104.25" customHeight="1" x14ac:dyDescent="0.25">
      <c r="A74" s="212" t="s">
        <v>457</v>
      </c>
      <c r="B74" s="24" t="s">
        <v>458</v>
      </c>
      <c r="C74" s="220" t="s">
        <v>459</v>
      </c>
      <c r="D74" s="158">
        <v>14.41</v>
      </c>
      <c r="E74" s="106">
        <f t="shared" si="25"/>
        <v>8.645999999999999</v>
      </c>
      <c r="F74" s="138">
        <v>0.4</v>
      </c>
      <c r="G74" s="109"/>
      <c r="H74" s="108"/>
      <c r="I74" s="109"/>
      <c r="J74" s="108"/>
      <c r="K74" s="109"/>
      <c r="L74" s="108"/>
      <c r="M74" s="13"/>
    </row>
    <row r="75" spans="1:13" s="4" customFormat="1" ht="104.25" customHeight="1" x14ac:dyDescent="0.25">
      <c r="A75" s="212" t="s">
        <v>126</v>
      </c>
      <c r="B75" s="24" t="s">
        <v>33</v>
      </c>
      <c r="C75" s="220" t="s">
        <v>202</v>
      </c>
      <c r="D75" s="158">
        <v>14.45</v>
      </c>
      <c r="E75" s="106">
        <f t="shared" si="25"/>
        <v>8.8144999999999989</v>
      </c>
      <c r="F75" s="138">
        <v>0.39</v>
      </c>
      <c r="G75" s="106">
        <f>D75*(1-H75)</f>
        <v>8.3810000000000002</v>
      </c>
      <c r="H75" s="138">
        <v>0.42</v>
      </c>
      <c r="I75" s="107"/>
      <c r="J75" s="130"/>
      <c r="K75" s="109"/>
      <c r="L75" s="108"/>
      <c r="M75" s="8"/>
    </row>
    <row r="76" spans="1:13" s="4" customFormat="1" ht="104.25" customHeight="1" x14ac:dyDescent="0.25">
      <c r="A76" s="212" t="s">
        <v>127</v>
      </c>
      <c r="B76" s="32" t="s">
        <v>61</v>
      </c>
      <c r="C76" s="220" t="s">
        <v>203</v>
      </c>
      <c r="D76" s="158">
        <v>5.22</v>
      </c>
      <c r="E76" s="106">
        <f t="shared" si="25"/>
        <v>2.871</v>
      </c>
      <c r="F76" s="138">
        <v>0.45</v>
      </c>
      <c r="G76" s="106">
        <f t="shared" ref="G76:G82" si="27">D76*(1-H76)</f>
        <v>2.7143999999999999</v>
      </c>
      <c r="H76" s="168">
        <v>0.48</v>
      </c>
      <c r="I76" s="107"/>
      <c r="J76" s="130"/>
      <c r="K76" s="109"/>
      <c r="L76" s="108"/>
      <c r="M76" s="13"/>
    </row>
    <row r="77" spans="1:13" s="4" customFormat="1" ht="104.25" customHeight="1" x14ac:dyDescent="0.25">
      <c r="A77" s="212" t="s">
        <v>128</v>
      </c>
      <c r="B77" s="24" t="s">
        <v>34</v>
      </c>
      <c r="C77" s="220" t="s">
        <v>204</v>
      </c>
      <c r="D77" s="158">
        <v>16.68</v>
      </c>
      <c r="E77" s="106">
        <f t="shared" si="25"/>
        <v>11.008799999999999</v>
      </c>
      <c r="F77" s="167">
        <v>0.34</v>
      </c>
      <c r="G77" s="103">
        <f t="shared" si="27"/>
        <v>10.9254</v>
      </c>
      <c r="H77" s="120">
        <v>0.34499999999999997</v>
      </c>
      <c r="I77" s="109"/>
      <c r="J77" s="130"/>
      <c r="K77" s="109"/>
      <c r="L77" s="108"/>
      <c r="M77" s="37"/>
    </row>
    <row r="78" spans="1:13" s="4" customFormat="1" ht="104.25" customHeight="1" x14ac:dyDescent="0.25">
      <c r="A78" s="212" t="s">
        <v>319</v>
      </c>
      <c r="B78" s="24" t="s">
        <v>320</v>
      </c>
      <c r="C78" s="220" t="s">
        <v>321</v>
      </c>
      <c r="D78" s="158">
        <v>18.39</v>
      </c>
      <c r="E78" s="133">
        <f t="shared" si="25"/>
        <v>11.034000000000001</v>
      </c>
      <c r="F78" s="161">
        <v>0.4</v>
      </c>
      <c r="G78" s="133">
        <f t="shared" si="27"/>
        <v>10.666200000000002</v>
      </c>
      <c r="H78" s="170">
        <v>0.42</v>
      </c>
      <c r="I78" s="107"/>
      <c r="J78" s="130"/>
      <c r="K78" s="109"/>
      <c r="L78" s="108"/>
      <c r="M78" s="13"/>
    </row>
    <row r="79" spans="1:13" s="4" customFormat="1" ht="104.25" customHeight="1" x14ac:dyDescent="0.25">
      <c r="A79" s="212" t="s">
        <v>129</v>
      </c>
      <c r="B79" s="24" t="s">
        <v>76</v>
      </c>
      <c r="C79" s="220" t="s">
        <v>205</v>
      </c>
      <c r="D79" s="158">
        <v>13.95</v>
      </c>
      <c r="E79" s="106">
        <f t="shared" si="25"/>
        <v>7.6725000000000003</v>
      </c>
      <c r="F79" s="167">
        <v>0.45</v>
      </c>
      <c r="G79" s="103">
        <f t="shared" si="27"/>
        <v>6.9749999999999996</v>
      </c>
      <c r="H79" s="138">
        <v>0.5</v>
      </c>
      <c r="I79" s="103">
        <f>D79*(1-J79)</f>
        <v>6.137999999999999</v>
      </c>
      <c r="J79" s="138">
        <v>0.56000000000000005</v>
      </c>
      <c r="K79" s="109"/>
      <c r="L79" s="108"/>
      <c r="M79" s="38"/>
    </row>
    <row r="80" spans="1:13" s="4" customFormat="1" ht="115.5" customHeight="1" x14ac:dyDescent="0.25">
      <c r="A80" s="212" t="s">
        <v>442</v>
      </c>
      <c r="B80" s="24" t="s">
        <v>443</v>
      </c>
      <c r="C80" s="220" t="s">
        <v>444</v>
      </c>
      <c r="D80" s="158">
        <v>17</v>
      </c>
      <c r="E80" s="133">
        <f t="shared" ref="E80" si="28">D80*(1-F80)</f>
        <v>6.9700000000000006</v>
      </c>
      <c r="F80" s="138">
        <v>0.59</v>
      </c>
      <c r="G80" s="106">
        <f t="shared" si="27"/>
        <v>6.29</v>
      </c>
      <c r="H80" s="168">
        <v>0.63</v>
      </c>
      <c r="I80" s="107"/>
      <c r="J80" s="130"/>
      <c r="K80" s="109"/>
      <c r="L80" s="108"/>
      <c r="M80" s="38"/>
    </row>
    <row r="81" spans="1:13" s="4" customFormat="1" ht="119.25" customHeight="1" x14ac:dyDescent="0.25">
      <c r="A81" s="212" t="s">
        <v>130</v>
      </c>
      <c r="B81" s="24" t="s">
        <v>35</v>
      </c>
      <c r="C81" s="220" t="s">
        <v>206</v>
      </c>
      <c r="D81" s="158">
        <v>28.08</v>
      </c>
      <c r="E81" s="106">
        <f>D81*(1-F81)</f>
        <v>12.916799999999999</v>
      </c>
      <c r="F81" s="169">
        <v>0.54</v>
      </c>
      <c r="G81" s="107">
        <f t="shared" ref="G81:L81" si="29">E81</f>
        <v>12.916799999999999</v>
      </c>
      <c r="H81" s="130">
        <f t="shared" si="29"/>
        <v>0.54</v>
      </c>
      <c r="I81" s="107">
        <f t="shared" si="29"/>
        <v>12.916799999999999</v>
      </c>
      <c r="J81" s="130">
        <f t="shared" si="29"/>
        <v>0.54</v>
      </c>
      <c r="K81" s="109">
        <f t="shared" si="29"/>
        <v>12.916799999999999</v>
      </c>
      <c r="L81" s="108">
        <f t="shared" si="29"/>
        <v>0.54</v>
      </c>
      <c r="M81" s="37"/>
    </row>
    <row r="82" spans="1:13" s="4" customFormat="1" ht="104.25" customHeight="1" thickBot="1" x14ac:dyDescent="0.3">
      <c r="A82" s="212" t="s">
        <v>235</v>
      </c>
      <c r="B82" s="24" t="s">
        <v>236</v>
      </c>
      <c r="C82" s="220" t="s">
        <v>237</v>
      </c>
      <c r="D82" s="158">
        <f>19.85/1.1</f>
        <v>18.045454545454547</v>
      </c>
      <c r="E82" s="106">
        <f>D82*(1-F82)</f>
        <v>11.549090909090911</v>
      </c>
      <c r="F82" s="169">
        <v>0.36</v>
      </c>
      <c r="G82" s="122">
        <f t="shared" si="27"/>
        <v>11.188181818181819</v>
      </c>
      <c r="H82" s="135">
        <v>0.38</v>
      </c>
      <c r="I82" s="122">
        <f>D82*(1-J82)</f>
        <v>10.827272727272728</v>
      </c>
      <c r="J82" s="135">
        <v>0.4</v>
      </c>
      <c r="K82" s="109"/>
      <c r="L82" s="108"/>
      <c r="M82" s="232" t="s">
        <v>238</v>
      </c>
    </row>
    <row r="83" spans="1:13" s="4" customFormat="1" ht="32.25" thickBot="1" x14ac:dyDescent="0.3">
      <c r="A83" s="44"/>
      <c r="B83" s="45"/>
      <c r="C83" s="46"/>
      <c r="D83" s="91"/>
      <c r="E83" s="235" t="s">
        <v>55</v>
      </c>
      <c r="F83" s="236"/>
      <c r="G83" s="237" t="s">
        <v>51</v>
      </c>
      <c r="H83" s="238"/>
      <c r="I83" s="239" t="s">
        <v>52</v>
      </c>
      <c r="J83" s="236"/>
      <c r="K83" s="235" t="s">
        <v>53</v>
      </c>
      <c r="L83" s="236"/>
      <c r="M83" s="47"/>
    </row>
    <row r="84" spans="1:13" s="4" customFormat="1" ht="53.25" thickBot="1" x14ac:dyDescent="0.3">
      <c r="A84" s="42" t="s">
        <v>0</v>
      </c>
      <c r="B84" s="223" t="s">
        <v>1</v>
      </c>
      <c r="C84" s="51" t="s">
        <v>231</v>
      </c>
      <c r="D84" s="224" t="s">
        <v>2</v>
      </c>
      <c r="E84" s="49" t="s">
        <v>3</v>
      </c>
      <c r="F84" s="82" t="s">
        <v>4</v>
      </c>
      <c r="G84" s="49" t="s">
        <v>3</v>
      </c>
      <c r="H84" s="83" t="s">
        <v>4</v>
      </c>
      <c r="I84" s="84" t="s">
        <v>3</v>
      </c>
      <c r="J84" s="85" t="s">
        <v>4</v>
      </c>
      <c r="K84" s="49" t="s">
        <v>3</v>
      </c>
      <c r="L84" s="50" t="s">
        <v>4</v>
      </c>
      <c r="M84" s="41" t="s">
        <v>54</v>
      </c>
    </row>
    <row r="85" spans="1:13" s="4" customFormat="1" ht="104.25" customHeight="1" x14ac:dyDescent="0.5">
      <c r="A85" s="212" t="s">
        <v>131</v>
      </c>
      <c r="B85" s="24" t="s">
        <v>36</v>
      </c>
      <c r="C85" s="220" t="s">
        <v>207</v>
      </c>
      <c r="D85" s="158">
        <v>5.95</v>
      </c>
      <c r="E85" s="106">
        <f>D85*(1-F85)</f>
        <v>3.1535000000000002</v>
      </c>
      <c r="F85" s="171">
        <v>0.47</v>
      </c>
      <c r="G85" s="122">
        <f>D85*(1-H85)</f>
        <v>2.9750000000000001</v>
      </c>
      <c r="H85" s="123">
        <v>0.5</v>
      </c>
      <c r="I85" s="107"/>
      <c r="J85" s="130"/>
      <c r="K85" s="109"/>
      <c r="L85" s="172"/>
      <c r="M85" s="13"/>
    </row>
    <row r="86" spans="1:13" s="4" customFormat="1" ht="104.25" customHeight="1" x14ac:dyDescent="0.5">
      <c r="A86" s="212" t="s">
        <v>133</v>
      </c>
      <c r="B86" s="24" t="s">
        <v>46</v>
      </c>
      <c r="C86" s="220" t="s">
        <v>209</v>
      </c>
      <c r="D86" s="158">
        <v>11.68</v>
      </c>
      <c r="E86" s="106">
        <f t="shared" ref="E86" si="30">D86*(1-F86)</f>
        <v>6.5991999999999988</v>
      </c>
      <c r="F86" s="173">
        <v>0.435</v>
      </c>
      <c r="G86" s="107"/>
      <c r="H86" s="130"/>
      <c r="I86" s="107"/>
      <c r="J86" s="130"/>
      <c r="K86" s="109"/>
      <c r="L86" s="172"/>
      <c r="M86" s="13"/>
    </row>
    <row r="87" spans="1:13" s="4" customFormat="1" ht="104.25" customHeight="1" x14ac:dyDescent="0.25">
      <c r="A87" s="212" t="s">
        <v>132</v>
      </c>
      <c r="B87" s="211" t="s">
        <v>328</v>
      </c>
      <c r="C87" s="220" t="s">
        <v>208</v>
      </c>
      <c r="D87" s="158">
        <v>16.77</v>
      </c>
      <c r="E87" s="106">
        <f t="shared" ref="E87" si="31">D87*(1-F87)</f>
        <v>8.2172999999999998</v>
      </c>
      <c r="F87" s="169">
        <v>0.51</v>
      </c>
      <c r="G87" s="107"/>
      <c r="H87" s="130"/>
      <c r="I87" s="107"/>
      <c r="J87" s="130"/>
      <c r="K87" s="109"/>
      <c r="L87" s="108"/>
      <c r="M87" s="13"/>
    </row>
    <row r="88" spans="1:13" s="4" customFormat="1" ht="104.25" customHeight="1" x14ac:dyDescent="0.5">
      <c r="A88" s="212" t="s">
        <v>134</v>
      </c>
      <c r="B88" s="25" t="s">
        <v>77</v>
      </c>
      <c r="C88" s="220" t="s">
        <v>210</v>
      </c>
      <c r="D88" s="158">
        <v>17.399999999999999</v>
      </c>
      <c r="E88" s="106">
        <f>D88*(1-F88)</f>
        <v>9.048</v>
      </c>
      <c r="F88" s="169">
        <v>0.48</v>
      </c>
      <c r="G88" s="122">
        <f>D88*(1-H88)</f>
        <v>8.6999999999999993</v>
      </c>
      <c r="H88" s="123">
        <v>0.5</v>
      </c>
      <c r="I88" s="107"/>
      <c r="J88" s="130"/>
      <c r="K88" s="109"/>
      <c r="L88" s="172"/>
      <c r="M88" s="13"/>
    </row>
    <row r="89" spans="1:13" s="4" customFormat="1" ht="104.25" customHeight="1" x14ac:dyDescent="0.25">
      <c r="A89" s="212" t="s">
        <v>153</v>
      </c>
      <c r="B89" s="25" t="s">
        <v>48</v>
      </c>
      <c r="C89" s="220" t="s">
        <v>211</v>
      </c>
      <c r="D89" s="158">
        <v>104.05</v>
      </c>
      <c r="E89" s="174">
        <f>D89*(1-F89)</f>
        <v>49.943999999999996</v>
      </c>
      <c r="F89" s="171">
        <v>0.52</v>
      </c>
      <c r="G89" s="122">
        <f>D89*(1-H89)</f>
        <v>47.862999999999992</v>
      </c>
      <c r="H89" s="175">
        <v>0.54</v>
      </c>
      <c r="I89" s="107"/>
      <c r="J89" s="130"/>
      <c r="K89" s="109"/>
      <c r="L89" s="108"/>
      <c r="M89" s="13"/>
    </row>
    <row r="90" spans="1:13" s="4" customFormat="1" ht="104.25" customHeight="1" x14ac:dyDescent="0.25">
      <c r="A90" s="212" t="s">
        <v>135</v>
      </c>
      <c r="B90" s="25" t="s">
        <v>37</v>
      </c>
      <c r="C90" s="220" t="s">
        <v>212</v>
      </c>
      <c r="D90" s="225">
        <v>22.23</v>
      </c>
      <c r="E90" s="133">
        <f>D90*(1-F90)</f>
        <v>10.781549999999999</v>
      </c>
      <c r="F90" s="132">
        <v>0.51500000000000001</v>
      </c>
      <c r="G90" s="124">
        <f>D90*(1-H90)</f>
        <v>10.33695</v>
      </c>
      <c r="H90" s="137">
        <v>0.53500000000000003</v>
      </c>
      <c r="I90" s="164">
        <f>D90*(1-J90)</f>
        <v>9.447750000000001</v>
      </c>
      <c r="J90" s="210">
        <v>0.57499999999999996</v>
      </c>
      <c r="K90" s="107">
        <f t="shared" ref="K90" si="32">I90</f>
        <v>9.447750000000001</v>
      </c>
      <c r="L90" s="130">
        <f>J90</f>
        <v>0.57499999999999996</v>
      </c>
      <c r="M90" s="37"/>
    </row>
    <row r="91" spans="1:13" s="4" customFormat="1" ht="104.25" customHeight="1" x14ac:dyDescent="0.25">
      <c r="A91" s="212" t="s">
        <v>297</v>
      </c>
      <c r="B91" s="218" t="s">
        <v>298</v>
      </c>
      <c r="C91" s="220" t="s">
        <v>299</v>
      </c>
      <c r="D91" s="225">
        <v>7.27</v>
      </c>
      <c r="E91" s="133">
        <f t="shared" ref="E91" si="33">D91*(1-F91)</f>
        <v>4.5073999999999996</v>
      </c>
      <c r="F91" s="170">
        <v>0.38</v>
      </c>
      <c r="G91" s="122">
        <f>D91*(1-H91)</f>
        <v>4.3619999999999992</v>
      </c>
      <c r="H91" s="135">
        <v>0.4</v>
      </c>
      <c r="I91" s="107"/>
      <c r="J91" s="130"/>
      <c r="K91" s="109"/>
      <c r="L91" s="108"/>
      <c r="M91" s="62"/>
    </row>
    <row r="92" spans="1:13" s="4" customFormat="1" ht="104.25" customHeight="1" x14ac:dyDescent="0.25">
      <c r="A92" s="212" t="s">
        <v>136</v>
      </c>
      <c r="B92" s="218" t="s">
        <v>47</v>
      </c>
      <c r="C92" s="220" t="s">
        <v>213</v>
      </c>
      <c r="D92" s="158">
        <f>10.61/1.1</f>
        <v>9.6454545454545446</v>
      </c>
      <c r="E92" s="106">
        <f t="shared" ref="E92" si="34">D92*(1-F92)</f>
        <v>5.9801818181818174</v>
      </c>
      <c r="F92" s="171">
        <v>0.38</v>
      </c>
      <c r="G92" s="122">
        <f t="shared" ref="G92" si="35">D92*(1-H92)</f>
        <v>5.7872727272727262</v>
      </c>
      <c r="H92" s="135">
        <v>0.4</v>
      </c>
      <c r="I92" s="107"/>
      <c r="J92" s="130"/>
      <c r="K92" s="109"/>
      <c r="L92" s="108"/>
      <c r="M92" s="37"/>
    </row>
    <row r="93" spans="1:13" s="4" customFormat="1" ht="104.25" customHeight="1" x14ac:dyDescent="1">
      <c r="A93" s="52"/>
      <c r="B93" s="52"/>
      <c r="C93" s="53"/>
      <c r="D93" s="176"/>
      <c r="E93" s="177"/>
      <c r="F93" s="178"/>
      <c r="G93" s="177"/>
      <c r="H93" s="178"/>
      <c r="I93" s="177"/>
      <c r="J93" s="178"/>
      <c r="K93" s="177"/>
      <c r="L93" s="177"/>
      <c r="M93" s="58"/>
    </row>
    <row r="94" spans="1:13" s="4" customFormat="1" ht="104.25" customHeight="1" thickBot="1" x14ac:dyDescent="1.05">
      <c r="A94" s="52"/>
      <c r="B94" s="52"/>
      <c r="C94" s="53"/>
      <c r="D94" s="146"/>
      <c r="E94" s="179"/>
      <c r="F94" s="180"/>
      <c r="G94" s="179"/>
      <c r="H94" s="180"/>
      <c r="I94" s="179"/>
      <c r="J94" s="180"/>
      <c r="K94" s="179"/>
      <c r="L94" s="179"/>
      <c r="M94" s="58"/>
    </row>
    <row r="95" spans="1:13" s="4" customFormat="1" ht="32.25" thickBot="1" x14ac:dyDescent="0.55000000000000004">
      <c r="A95" s="240"/>
      <c r="B95" s="240"/>
      <c r="C95" s="54"/>
      <c r="D95" s="88"/>
      <c r="E95" s="235" t="s">
        <v>55</v>
      </c>
      <c r="F95" s="236"/>
      <c r="G95" s="235" t="s">
        <v>51</v>
      </c>
      <c r="H95" s="236"/>
      <c r="I95" s="239" t="s">
        <v>52</v>
      </c>
      <c r="J95" s="236"/>
      <c r="K95" s="235" t="s">
        <v>53</v>
      </c>
      <c r="L95" s="236"/>
      <c r="M95" s="60"/>
    </row>
    <row r="96" spans="1:13" s="4" customFormat="1" ht="53.25" thickBot="1" x14ac:dyDescent="0.3">
      <c r="A96" s="43" t="s">
        <v>0</v>
      </c>
      <c r="B96" s="40" t="s">
        <v>1</v>
      </c>
      <c r="C96" s="51" t="s">
        <v>231</v>
      </c>
      <c r="D96" s="81" t="s">
        <v>2</v>
      </c>
      <c r="E96" s="49" t="s">
        <v>3</v>
      </c>
      <c r="F96" s="82" t="s">
        <v>4</v>
      </c>
      <c r="G96" s="49" t="s">
        <v>3</v>
      </c>
      <c r="H96" s="83" t="s">
        <v>4</v>
      </c>
      <c r="I96" s="84" t="s">
        <v>3</v>
      </c>
      <c r="J96" s="85" t="s">
        <v>4</v>
      </c>
      <c r="K96" s="49" t="s">
        <v>3</v>
      </c>
      <c r="L96" s="50" t="s">
        <v>4</v>
      </c>
      <c r="M96" s="41" t="s">
        <v>54</v>
      </c>
    </row>
    <row r="97" spans="1:13" s="4" customFormat="1" ht="104.25" customHeight="1" x14ac:dyDescent="0.25">
      <c r="A97" s="212" t="s">
        <v>137</v>
      </c>
      <c r="B97" s="24" t="s">
        <v>38</v>
      </c>
      <c r="C97" s="212" t="s">
        <v>214</v>
      </c>
      <c r="D97" s="99">
        <v>22.95</v>
      </c>
      <c r="E97" s="126">
        <f t="shared" ref="E97" si="36">D97*(1-F97)</f>
        <v>9.18</v>
      </c>
      <c r="F97" s="127">
        <v>0.6</v>
      </c>
      <c r="G97" s="109"/>
      <c r="H97" s="130"/>
      <c r="I97" s="109"/>
      <c r="J97" s="110"/>
      <c r="K97" s="107"/>
      <c r="L97" s="108"/>
      <c r="M97" s="13"/>
    </row>
    <row r="98" spans="1:13" s="4" customFormat="1" ht="104.25" customHeight="1" x14ac:dyDescent="0.25">
      <c r="A98" s="212" t="s">
        <v>138</v>
      </c>
      <c r="B98" s="24" t="s">
        <v>39</v>
      </c>
      <c r="C98" s="212" t="s">
        <v>215</v>
      </c>
      <c r="D98" s="99">
        <v>22.95</v>
      </c>
      <c r="E98" s="103">
        <f t="shared" ref="E98" si="37">D98*(1-F98)</f>
        <v>9.18</v>
      </c>
      <c r="F98" s="119">
        <v>0.6</v>
      </c>
      <c r="G98" s="109"/>
      <c r="H98" s="130"/>
      <c r="I98" s="109"/>
      <c r="J98" s="110"/>
      <c r="K98" s="107"/>
      <c r="L98" s="108"/>
      <c r="M98" s="13"/>
    </row>
    <row r="99" spans="1:13" s="4" customFormat="1" ht="104.25" customHeight="1" thickBot="1" x14ac:dyDescent="0.3">
      <c r="A99" s="212" t="s">
        <v>323</v>
      </c>
      <c r="B99" s="24" t="s">
        <v>324</v>
      </c>
      <c r="C99" s="212" t="s">
        <v>325</v>
      </c>
      <c r="D99" s="181">
        <v>49.09</v>
      </c>
      <c r="E99" s="103">
        <f>D99*(1-F99)</f>
        <v>23.563200000000002</v>
      </c>
      <c r="F99" s="132">
        <v>0.52</v>
      </c>
      <c r="G99" s="109"/>
      <c r="H99" s="108"/>
      <c r="I99" s="182"/>
      <c r="J99" s="134"/>
      <c r="K99" s="183"/>
      <c r="L99" s="108"/>
      <c r="M99" s="13"/>
    </row>
    <row r="100" spans="1:13" s="4" customFormat="1" ht="32.25" thickBot="1" x14ac:dyDescent="0.3">
      <c r="A100" s="44"/>
      <c r="B100" s="45"/>
      <c r="C100" s="46"/>
      <c r="D100" s="91"/>
      <c r="E100" s="235" t="s">
        <v>55</v>
      </c>
      <c r="F100" s="236"/>
      <c r="G100" s="237" t="s">
        <v>51</v>
      </c>
      <c r="H100" s="238"/>
      <c r="I100" s="239" t="s">
        <v>52</v>
      </c>
      <c r="J100" s="236"/>
      <c r="K100" s="235" t="s">
        <v>53</v>
      </c>
      <c r="L100" s="236"/>
      <c r="M100" s="47"/>
    </row>
    <row r="101" spans="1:13" s="4" customFormat="1" ht="53.25" thickBot="1" x14ac:dyDescent="0.3">
      <c r="A101" s="42" t="s">
        <v>0</v>
      </c>
      <c r="B101" s="40" t="s">
        <v>1</v>
      </c>
      <c r="C101" s="51" t="s">
        <v>231</v>
      </c>
      <c r="D101" s="81" t="s">
        <v>2</v>
      </c>
      <c r="E101" s="49" t="s">
        <v>3</v>
      </c>
      <c r="F101" s="82" t="s">
        <v>4</v>
      </c>
      <c r="G101" s="49" t="s">
        <v>3</v>
      </c>
      <c r="H101" s="83" t="s">
        <v>4</v>
      </c>
      <c r="I101" s="84" t="s">
        <v>3</v>
      </c>
      <c r="J101" s="85" t="s">
        <v>4</v>
      </c>
      <c r="K101" s="49" t="s">
        <v>3</v>
      </c>
      <c r="L101" s="50" t="s">
        <v>4</v>
      </c>
      <c r="M101" s="41" t="s">
        <v>54</v>
      </c>
    </row>
    <row r="102" spans="1:13" s="4" customFormat="1" ht="104.25" customHeight="1" x14ac:dyDescent="0.25">
      <c r="A102" s="212" t="s">
        <v>139</v>
      </c>
      <c r="B102" s="24" t="s">
        <v>40</v>
      </c>
      <c r="C102" s="212" t="s">
        <v>216</v>
      </c>
      <c r="D102" s="99">
        <v>10.44</v>
      </c>
      <c r="E102" s="103">
        <f>D102*(1-F102)</f>
        <v>5.22</v>
      </c>
      <c r="F102" s="105">
        <v>0.5</v>
      </c>
      <c r="G102" s="103">
        <f>D102*(1-H102)</f>
        <v>4.9067999999999996</v>
      </c>
      <c r="H102" s="105">
        <v>0.53</v>
      </c>
      <c r="I102" s="109"/>
      <c r="J102" s="130"/>
      <c r="K102" s="107"/>
      <c r="L102" s="108"/>
      <c r="M102" s="13"/>
    </row>
    <row r="103" spans="1:13" s="4" customFormat="1" ht="113.25" customHeight="1" x14ac:dyDescent="0.25">
      <c r="A103" s="212" t="s">
        <v>499</v>
      </c>
      <c r="B103" s="31" t="s">
        <v>500</v>
      </c>
      <c r="C103" s="219" t="s">
        <v>501</v>
      </c>
      <c r="D103" s="131">
        <v>21.36</v>
      </c>
      <c r="E103" s="103">
        <f>D103*(1-F103)</f>
        <v>10.68</v>
      </c>
      <c r="F103" s="169">
        <v>0.5</v>
      </c>
      <c r="G103" s="107"/>
      <c r="H103" s="108"/>
      <c r="I103" s="109"/>
      <c r="J103" s="130"/>
      <c r="K103" s="107"/>
      <c r="L103" s="108"/>
      <c r="M103" s="13"/>
    </row>
    <row r="104" spans="1:13" s="4" customFormat="1" ht="115.5" customHeight="1" x14ac:dyDescent="0.25">
      <c r="A104" s="212" t="s">
        <v>140</v>
      </c>
      <c r="B104" s="25" t="s">
        <v>50</v>
      </c>
      <c r="C104" s="212" t="s">
        <v>217</v>
      </c>
      <c r="D104" s="111">
        <v>18.09</v>
      </c>
      <c r="E104" s="122">
        <f>D104*(1-F104)</f>
        <v>10.673100000000002</v>
      </c>
      <c r="F104" s="184">
        <v>0.41</v>
      </c>
      <c r="G104" s="109"/>
      <c r="H104" s="130"/>
      <c r="I104" s="109"/>
      <c r="J104" s="130"/>
      <c r="K104" s="107"/>
      <c r="L104" s="108"/>
      <c r="M104" s="8"/>
    </row>
    <row r="105" spans="1:13" s="4" customFormat="1" ht="104.25" customHeight="1" x14ac:dyDescent="0.25">
      <c r="A105" s="212" t="s">
        <v>141</v>
      </c>
      <c r="B105" s="33" t="s">
        <v>247</v>
      </c>
      <c r="C105" s="212" t="s">
        <v>218</v>
      </c>
      <c r="D105" s="99">
        <v>20</v>
      </c>
      <c r="E105" s="103">
        <f t="shared" ref="E105" si="38">D105*(1-F105)</f>
        <v>6.0000000000000009</v>
      </c>
      <c r="F105" s="123">
        <v>0.7</v>
      </c>
      <c r="G105" s="109"/>
      <c r="H105" s="130"/>
      <c r="I105" s="185"/>
      <c r="J105" s="130"/>
      <c r="K105" s="109"/>
      <c r="L105" s="108"/>
      <c r="M105" s="8"/>
    </row>
    <row r="106" spans="1:13" s="4" customFormat="1" ht="104.25" customHeight="1" x14ac:dyDescent="0.25">
      <c r="A106" s="212" t="s">
        <v>143</v>
      </c>
      <c r="B106" s="33" t="s">
        <v>245</v>
      </c>
      <c r="C106" s="212" t="s">
        <v>220</v>
      </c>
      <c r="D106" s="99">
        <f>18.98/1.1</f>
        <v>17.254545454545454</v>
      </c>
      <c r="E106" s="103">
        <f t="shared" ref="E106" si="39">D106*(1-F106)</f>
        <v>7.0743636363636364</v>
      </c>
      <c r="F106" s="119">
        <v>0.59</v>
      </c>
      <c r="G106" s="109"/>
      <c r="H106" s="130"/>
      <c r="I106" s="109"/>
      <c r="J106" s="144"/>
      <c r="K106" s="109"/>
      <c r="L106" s="108"/>
      <c r="M106" s="13"/>
    </row>
    <row r="107" spans="1:13" s="4" customFormat="1" ht="104.25" customHeight="1" x14ac:dyDescent="0.25">
      <c r="A107" s="212" t="s">
        <v>142</v>
      </c>
      <c r="B107" s="25" t="s">
        <v>56</v>
      </c>
      <c r="C107" s="212" t="s">
        <v>219</v>
      </c>
      <c r="D107" s="99">
        <v>15.64</v>
      </c>
      <c r="E107" s="103">
        <f t="shared" ref="E107" si="40">D107*(1-F107)</f>
        <v>9.6967999999999996</v>
      </c>
      <c r="F107" s="119">
        <v>0.38</v>
      </c>
      <c r="G107" s="106">
        <f>D107*(1-H107)</f>
        <v>9.5404</v>
      </c>
      <c r="H107" s="105">
        <v>0.39</v>
      </c>
      <c r="I107" s="109"/>
      <c r="J107" s="144"/>
      <c r="K107" s="109"/>
      <c r="L107" s="108"/>
      <c r="M107" s="13"/>
    </row>
    <row r="108" spans="1:13" s="4" customFormat="1" ht="104.25" customHeight="1" x14ac:dyDescent="0.25">
      <c r="A108" s="212" t="s">
        <v>144</v>
      </c>
      <c r="B108" s="24" t="s">
        <v>73</v>
      </c>
      <c r="C108" s="212" t="s">
        <v>221</v>
      </c>
      <c r="D108" s="99">
        <v>11.73</v>
      </c>
      <c r="E108" s="103">
        <f>D108*(1-F108)</f>
        <v>6.4515000000000011</v>
      </c>
      <c r="F108" s="105">
        <v>0.45</v>
      </c>
      <c r="G108" s="124">
        <f>D108*(1-H108)</f>
        <v>6.2169000000000008</v>
      </c>
      <c r="H108" s="135">
        <v>0.47</v>
      </c>
      <c r="I108" s="109"/>
      <c r="J108" s="108"/>
      <c r="K108" s="109"/>
      <c r="L108" s="108"/>
      <c r="M108" s="38"/>
    </row>
    <row r="109" spans="1:13" s="4" customFormat="1" ht="104.25" customHeight="1" x14ac:dyDescent="0.25">
      <c r="A109" s="212" t="s">
        <v>145</v>
      </c>
      <c r="B109" s="24" t="s">
        <v>41</v>
      </c>
      <c r="C109" s="212" t="s">
        <v>222</v>
      </c>
      <c r="D109" s="99">
        <v>11.73</v>
      </c>
      <c r="E109" s="103">
        <f t="shared" ref="E109" si="41">D109*(1-F109)</f>
        <v>6.0996000000000006</v>
      </c>
      <c r="F109" s="105">
        <v>0.48</v>
      </c>
      <c r="G109" s="103">
        <f t="shared" ref="G109:G115" si="42">D109*(1-H109)</f>
        <v>5.8650000000000002</v>
      </c>
      <c r="H109" s="105">
        <v>0.5</v>
      </c>
      <c r="I109" s="103">
        <f>D109*(1-J109)</f>
        <v>5.6303999999999998</v>
      </c>
      <c r="J109" s="105">
        <v>0.52</v>
      </c>
      <c r="K109" s="109"/>
      <c r="L109" s="108"/>
      <c r="M109" s="14"/>
    </row>
    <row r="110" spans="1:13" s="4" customFormat="1" ht="104.25" customHeight="1" x14ac:dyDescent="0.25">
      <c r="A110" s="212" t="s">
        <v>146</v>
      </c>
      <c r="B110" s="24" t="s">
        <v>59</v>
      </c>
      <c r="C110" s="212" t="s">
        <v>223</v>
      </c>
      <c r="D110" s="99">
        <v>12.272727272727272</v>
      </c>
      <c r="E110" s="103">
        <f>D110*(1-F110)</f>
        <v>4.6636363636363631</v>
      </c>
      <c r="F110" s="119">
        <v>0.62</v>
      </c>
      <c r="G110" s="186"/>
      <c r="H110" s="130"/>
      <c r="I110" s="109"/>
      <c r="J110" s="110"/>
      <c r="K110" s="107">
        <f>I110</f>
        <v>0</v>
      </c>
      <c r="L110" s="108">
        <f>J110</f>
        <v>0</v>
      </c>
      <c r="M110" s="10"/>
    </row>
    <row r="111" spans="1:13" s="4" customFormat="1" ht="104.25" customHeight="1" x14ac:dyDescent="0.25">
      <c r="A111" s="212" t="s">
        <v>147</v>
      </c>
      <c r="B111" s="24" t="s">
        <v>42</v>
      </c>
      <c r="C111" s="212" t="s">
        <v>224</v>
      </c>
      <c r="D111" s="99">
        <v>14.32</v>
      </c>
      <c r="E111" s="103">
        <f>D111*(1-F111)</f>
        <v>7.3032000000000004</v>
      </c>
      <c r="F111" s="119">
        <v>0.49</v>
      </c>
      <c r="G111" s="103">
        <f t="shared" si="42"/>
        <v>7.0167999999999999</v>
      </c>
      <c r="H111" s="119">
        <v>0.51</v>
      </c>
      <c r="I111" s="103">
        <f>D111*(1-J111)</f>
        <v>6.7303999999999995</v>
      </c>
      <c r="J111" s="119">
        <v>0.53</v>
      </c>
      <c r="K111" s="107">
        <f>D111*(1-L111)</f>
        <v>6.1576000000000004</v>
      </c>
      <c r="L111" s="108">
        <v>0.56999999999999995</v>
      </c>
      <c r="M111" s="233" t="s">
        <v>530</v>
      </c>
    </row>
    <row r="112" spans="1:13" s="4" customFormat="1" ht="104.25" customHeight="1" x14ac:dyDescent="0.25">
      <c r="A112" s="212" t="s">
        <v>312</v>
      </c>
      <c r="B112" s="24" t="s">
        <v>313</v>
      </c>
      <c r="C112" s="212" t="s">
        <v>460</v>
      </c>
      <c r="D112" s="99">
        <v>11.73</v>
      </c>
      <c r="E112" s="103">
        <f t="shared" ref="E112" si="43">D112*(1-F112)</f>
        <v>7.1553000000000004</v>
      </c>
      <c r="F112" s="119">
        <v>0.39</v>
      </c>
      <c r="G112" s="103">
        <f t="shared" si="42"/>
        <v>6.8034000000000008</v>
      </c>
      <c r="H112" s="119">
        <v>0.42</v>
      </c>
      <c r="I112" s="109"/>
      <c r="J112" s="108"/>
      <c r="K112" s="109"/>
      <c r="L112" s="108"/>
      <c r="M112" s="13"/>
    </row>
    <row r="113" spans="1:13" s="4" customFormat="1" ht="104.25" customHeight="1" x14ac:dyDescent="0.25">
      <c r="A113" s="212" t="s">
        <v>314</v>
      </c>
      <c r="B113" s="23" t="s">
        <v>315</v>
      </c>
      <c r="C113" s="212" t="s">
        <v>316</v>
      </c>
      <c r="D113" s="145">
        <v>19</v>
      </c>
      <c r="E113" s="100">
        <f>D113*(1-F113)</f>
        <v>11.21</v>
      </c>
      <c r="F113" s="163">
        <v>0.41</v>
      </c>
      <c r="G113" s="95"/>
      <c r="H113" s="98"/>
      <c r="I113" s="95"/>
      <c r="J113" s="98"/>
      <c r="K113" s="95"/>
      <c r="L113" s="98"/>
      <c r="M113" s="76"/>
    </row>
    <row r="114" spans="1:13" s="4" customFormat="1" ht="104.25" customHeight="1" x14ac:dyDescent="0.25">
      <c r="A114" s="212" t="s">
        <v>148</v>
      </c>
      <c r="B114" s="24" t="s">
        <v>58</v>
      </c>
      <c r="C114" s="212" t="s">
        <v>225</v>
      </c>
      <c r="D114" s="99">
        <v>19.670000000000002</v>
      </c>
      <c r="E114" s="122">
        <f t="shared" ref="E114:E115" si="44">D114*(1-F114)</f>
        <v>11.802000000000001</v>
      </c>
      <c r="F114" s="119">
        <v>0.4</v>
      </c>
      <c r="G114" s="124">
        <f t="shared" si="42"/>
        <v>11.408600000000002</v>
      </c>
      <c r="H114" s="135">
        <v>0.42</v>
      </c>
      <c r="I114" s="124">
        <f>D114*(1-J114)</f>
        <v>10.818500000000002</v>
      </c>
      <c r="J114" s="123">
        <v>0.45</v>
      </c>
      <c r="K114" s="107"/>
      <c r="L114" s="108"/>
      <c r="M114" s="13"/>
    </row>
    <row r="115" spans="1:13" s="4" customFormat="1" ht="104.25" customHeight="1" thickBot="1" x14ac:dyDescent="0.3">
      <c r="A115" s="212" t="s">
        <v>445</v>
      </c>
      <c r="B115" s="70" t="s">
        <v>446</v>
      </c>
      <c r="C115" s="212" t="s">
        <v>447</v>
      </c>
      <c r="D115" s="99">
        <v>11.14</v>
      </c>
      <c r="E115" s="133">
        <f t="shared" si="44"/>
        <v>6.4612000000000007</v>
      </c>
      <c r="F115" s="119">
        <v>0.42</v>
      </c>
      <c r="G115" s="133">
        <f t="shared" si="42"/>
        <v>6.1270000000000007</v>
      </c>
      <c r="H115" s="135">
        <v>0.45</v>
      </c>
      <c r="I115" s="133">
        <f>D115*(1-J115)</f>
        <v>5.9042000000000003</v>
      </c>
      <c r="J115" s="135">
        <v>0.47</v>
      </c>
      <c r="K115" s="107"/>
      <c r="L115" s="108"/>
      <c r="M115" s="38"/>
    </row>
    <row r="116" spans="1:13" s="4" customFormat="1" ht="32.25" thickBot="1" x14ac:dyDescent="0.3">
      <c r="A116" s="44"/>
      <c r="B116" s="45"/>
      <c r="C116" s="46"/>
      <c r="D116" s="91"/>
      <c r="E116" s="235" t="s">
        <v>55</v>
      </c>
      <c r="F116" s="236"/>
      <c r="G116" s="237" t="s">
        <v>51</v>
      </c>
      <c r="H116" s="238"/>
      <c r="I116" s="239" t="s">
        <v>52</v>
      </c>
      <c r="J116" s="236"/>
      <c r="K116" s="235" t="s">
        <v>53</v>
      </c>
      <c r="L116" s="236"/>
      <c r="M116" s="47"/>
    </row>
    <row r="117" spans="1:13" s="4" customFormat="1" ht="53.25" thickBot="1" x14ac:dyDescent="0.3">
      <c r="A117" s="42" t="s">
        <v>0</v>
      </c>
      <c r="B117" s="40" t="s">
        <v>1</v>
      </c>
      <c r="C117" s="51" t="s">
        <v>231</v>
      </c>
      <c r="D117" s="81" t="s">
        <v>2</v>
      </c>
      <c r="E117" s="49" t="s">
        <v>3</v>
      </c>
      <c r="F117" s="82" t="s">
        <v>4</v>
      </c>
      <c r="G117" s="49" t="s">
        <v>3</v>
      </c>
      <c r="H117" s="83" t="s">
        <v>4</v>
      </c>
      <c r="I117" s="84" t="s">
        <v>3</v>
      </c>
      <c r="J117" s="85" t="s">
        <v>4</v>
      </c>
      <c r="K117" s="49" t="s">
        <v>3</v>
      </c>
      <c r="L117" s="50" t="s">
        <v>4</v>
      </c>
      <c r="M117" s="41" t="s">
        <v>54</v>
      </c>
    </row>
    <row r="118" spans="1:13" s="4" customFormat="1" ht="104.25" customHeight="1" x14ac:dyDescent="0.25">
      <c r="A118" s="212" t="s">
        <v>448</v>
      </c>
      <c r="B118" s="70" t="s">
        <v>449</v>
      </c>
      <c r="C118" s="212" t="s">
        <v>450</v>
      </c>
      <c r="D118" s="99">
        <v>20</v>
      </c>
      <c r="E118" s="133">
        <f>D118*(1-F118)</f>
        <v>12.8</v>
      </c>
      <c r="F118" s="170">
        <v>0.36</v>
      </c>
      <c r="G118" s="128"/>
      <c r="H118" s="154"/>
      <c r="I118" s="109"/>
      <c r="J118" s="130"/>
      <c r="K118" s="107"/>
      <c r="L118" s="108"/>
      <c r="M118" s="228"/>
    </row>
    <row r="119" spans="1:13" s="4" customFormat="1" ht="104.25" customHeight="1" x14ac:dyDescent="0.25">
      <c r="A119" s="212" t="s">
        <v>149</v>
      </c>
      <c r="B119" s="33" t="s">
        <v>246</v>
      </c>
      <c r="C119" s="212" t="s">
        <v>227</v>
      </c>
      <c r="D119" s="111">
        <v>19.95</v>
      </c>
      <c r="E119" s="122">
        <f>D119*(1-F119)</f>
        <v>11.969999999999999</v>
      </c>
      <c r="F119" s="105">
        <v>0.4</v>
      </c>
      <c r="G119" s="126">
        <f>D119*(1-H119)</f>
        <v>11.571000000000002</v>
      </c>
      <c r="H119" s="119">
        <v>0.42</v>
      </c>
      <c r="I119" s="109"/>
      <c r="J119" s="130"/>
      <c r="K119" s="107"/>
      <c r="L119" s="108"/>
      <c r="M119" s="228"/>
    </row>
    <row r="120" spans="1:13" s="4" customFormat="1" ht="104.25" customHeight="1" x14ac:dyDescent="0.25">
      <c r="A120" s="212" t="s">
        <v>150</v>
      </c>
      <c r="B120" s="24" t="s">
        <v>72</v>
      </c>
      <c r="C120" s="212" t="s">
        <v>228</v>
      </c>
      <c r="D120" s="99">
        <v>22.95</v>
      </c>
      <c r="E120" s="122">
        <f>D120*(1-F120)</f>
        <v>13.999499999999999</v>
      </c>
      <c r="F120" s="119">
        <v>0.39</v>
      </c>
      <c r="G120" s="122">
        <f>D120*(1-H120)</f>
        <v>13.77</v>
      </c>
      <c r="H120" s="123">
        <v>0.4</v>
      </c>
      <c r="I120" s="109"/>
      <c r="J120" s="130"/>
      <c r="K120" s="107"/>
      <c r="L120" s="108"/>
      <c r="M120" s="13"/>
    </row>
    <row r="121" spans="1:13" s="4" customFormat="1" ht="104.25" customHeight="1" x14ac:dyDescent="0.25">
      <c r="A121" s="212" t="s">
        <v>151</v>
      </c>
      <c r="B121" s="24" t="s">
        <v>43</v>
      </c>
      <c r="C121" s="212" t="s">
        <v>229</v>
      </c>
      <c r="D121" s="99">
        <v>9.9090909090909083</v>
      </c>
      <c r="E121" s="187">
        <f>D121*(1-F121)</f>
        <v>6.044545454545454</v>
      </c>
      <c r="F121" s="119">
        <v>0.39</v>
      </c>
      <c r="G121" s="122">
        <f>D121*(1-H121)</f>
        <v>5.7472727272727271</v>
      </c>
      <c r="H121" s="123">
        <v>0.42</v>
      </c>
      <c r="I121" s="109">
        <f t="shared" ref="I121:K121" si="45">G121</f>
        <v>5.7472727272727271</v>
      </c>
      <c r="J121" s="130">
        <f t="shared" si="45"/>
        <v>0.42</v>
      </c>
      <c r="K121" s="107">
        <f t="shared" si="45"/>
        <v>5.7472727272727271</v>
      </c>
      <c r="L121" s="108">
        <f>J121</f>
        <v>0.42</v>
      </c>
      <c r="M121" s="18"/>
    </row>
    <row r="122" spans="1:13" s="4" customFormat="1" ht="113.25" customHeight="1" x14ac:dyDescent="0.25">
      <c r="A122" s="212" t="s">
        <v>152</v>
      </c>
      <c r="B122" s="24" t="s">
        <v>44</v>
      </c>
      <c r="C122" s="212" t="s">
        <v>230</v>
      </c>
      <c r="D122" s="99">
        <v>11.14</v>
      </c>
      <c r="E122" s="103">
        <f>D122*(1-F122)</f>
        <v>5.7928000000000006</v>
      </c>
      <c r="F122" s="119">
        <v>0.48</v>
      </c>
      <c r="G122" s="122">
        <f>D122*(1-H122)</f>
        <v>5.57</v>
      </c>
      <c r="H122" s="123">
        <v>0.5</v>
      </c>
      <c r="I122" s="124">
        <f>D122*(1-J122)</f>
        <v>5.4586000000000006</v>
      </c>
      <c r="J122" s="135">
        <v>0.51</v>
      </c>
      <c r="K122" s="107"/>
      <c r="L122" s="108"/>
      <c r="M122" s="13"/>
    </row>
    <row r="123" spans="1:13" s="4" customFormat="1" ht="188.25" customHeight="1" thickBot="1" x14ac:dyDescent="1.05">
      <c r="A123" s="63"/>
      <c r="B123" s="64"/>
      <c r="C123" s="55"/>
      <c r="D123" s="190"/>
      <c r="E123" s="191"/>
      <c r="F123" s="192"/>
      <c r="G123" s="193"/>
      <c r="H123" s="194"/>
      <c r="I123" s="193"/>
      <c r="J123" s="194"/>
      <c r="K123" s="195"/>
      <c r="L123" s="196"/>
      <c r="M123" s="59"/>
    </row>
    <row r="124" spans="1:13" s="4" customFormat="1" ht="53.25" thickBot="1" x14ac:dyDescent="0.55000000000000004">
      <c r="A124" s="65" t="s">
        <v>0</v>
      </c>
      <c r="B124" s="69" t="s">
        <v>1</v>
      </c>
      <c r="C124" s="66" t="s">
        <v>2</v>
      </c>
      <c r="D124" s="86" t="s">
        <v>3</v>
      </c>
      <c r="E124" s="86" t="s">
        <v>4</v>
      </c>
      <c r="F124" s="86" t="s">
        <v>54</v>
      </c>
      <c r="G124" s="188"/>
      <c r="H124" s="194"/>
      <c r="I124" s="193"/>
      <c r="J124" s="194"/>
      <c r="K124" s="195"/>
      <c r="L124" s="196"/>
      <c r="M124" s="59"/>
    </row>
    <row r="125" spans="1:13" s="4" customFormat="1" ht="114" customHeight="1" thickBot="1" x14ac:dyDescent="0.55000000000000004">
      <c r="A125" s="221" t="s">
        <v>302</v>
      </c>
      <c r="B125" s="75" t="s">
        <v>303</v>
      </c>
      <c r="C125" s="229">
        <v>10.709090909090909</v>
      </c>
      <c r="D125" s="222">
        <v>7.19</v>
      </c>
      <c r="E125" s="198">
        <v>0.3286</v>
      </c>
      <c r="F125" s="197"/>
      <c r="G125" s="188"/>
      <c r="H125" s="194"/>
      <c r="I125" s="193"/>
      <c r="J125" s="194"/>
      <c r="K125"/>
      <c r="L125" s="196"/>
      <c r="M125" s="59"/>
    </row>
    <row r="126" spans="1:13" s="4" customFormat="1" ht="104.25" customHeight="1" thickBot="1" x14ac:dyDescent="0.55000000000000004">
      <c r="A126" s="221" t="s">
        <v>466</v>
      </c>
      <c r="B126" s="75" t="s">
        <v>467</v>
      </c>
      <c r="C126" s="229">
        <v>7.73</v>
      </c>
      <c r="D126" s="222">
        <v>4.9070040000000006</v>
      </c>
      <c r="E126" s="198">
        <v>0.36520000000000002</v>
      </c>
      <c r="F126" s="197"/>
      <c r="G126" s="188"/>
      <c r="H126" s="194"/>
      <c r="I126" s="193"/>
      <c r="J126" s="194"/>
      <c r="K126" s="195"/>
      <c r="L126" s="196"/>
      <c r="M126" s="59"/>
    </row>
    <row r="127" spans="1:13" s="4" customFormat="1" ht="104.25" customHeight="1" thickBot="1" x14ac:dyDescent="0.55000000000000004">
      <c r="A127" s="221" t="s">
        <v>503</v>
      </c>
      <c r="B127" s="75" t="s">
        <v>504</v>
      </c>
      <c r="C127" s="229">
        <v>9.0500000000000007</v>
      </c>
      <c r="D127" s="222">
        <v>6.1</v>
      </c>
      <c r="E127" s="198">
        <v>0.32500000000000001</v>
      </c>
      <c r="F127" s="197"/>
      <c r="G127" s="188"/>
      <c r="H127" s="194"/>
      <c r="I127" s="193"/>
      <c r="J127" s="188"/>
      <c r="K127" s="195"/>
      <c r="L127" s="196"/>
      <c r="M127" s="59"/>
    </row>
    <row r="128" spans="1:13" s="4" customFormat="1" ht="104.25" customHeight="1" thickBot="1" x14ac:dyDescent="0.55000000000000004">
      <c r="A128" s="221" t="s">
        <v>259</v>
      </c>
      <c r="B128" s="75" t="s">
        <v>260</v>
      </c>
      <c r="C128" s="229">
        <v>2.7272727272727271</v>
      </c>
      <c r="D128" s="222">
        <v>1.83</v>
      </c>
      <c r="E128" s="198">
        <v>0.32900000000000001</v>
      </c>
      <c r="F128" s="197"/>
      <c r="G128" s="188"/>
      <c r="H128" s="194"/>
      <c r="I128" s="193"/>
      <c r="J128" s="194"/>
      <c r="K128" s="195"/>
      <c r="L128" s="196"/>
      <c r="M128" s="59"/>
    </row>
    <row r="129" spans="1:13" s="4" customFormat="1" ht="53.25" thickBot="1" x14ac:dyDescent="0.55000000000000004">
      <c r="A129" s="69" t="s">
        <v>0</v>
      </c>
      <c r="B129" s="69" t="s">
        <v>1</v>
      </c>
      <c r="C129" s="66" t="s">
        <v>2</v>
      </c>
      <c r="D129" s="86" t="s">
        <v>3</v>
      </c>
      <c r="E129" s="86" t="s">
        <v>4</v>
      </c>
      <c r="F129" s="86" t="s">
        <v>54</v>
      </c>
      <c r="G129" s="188"/>
      <c r="H129" s="194"/>
      <c r="I129" s="193"/>
      <c r="J129" s="194"/>
      <c r="K129" s="195"/>
      <c r="L129" s="196"/>
      <c r="M129" s="59"/>
    </row>
    <row r="130" spans="1:13" s="4" customFormat="1" ht="104.25" customHeight="1" thickBot="1" x14ac:dyDescent="0.55000000000000004">
      <c r="A130" s="221" t="s">
        <v>505</v>
      </c>
      <c r="B130" s="75" t="s">
        <v>506</v>
      </c>
      <c r="C130" s="229">
        <v>7.32</v>
      </c>
      <c r="D130" s="222">
        <v>4.9400000000000004</v>
      </c>
      <c r="E130" s="198">
        <v>0.32500000000000001</v>
      </c>
      <c r="F130" s="197"/>
      <c r="G130" s="188"/>
      <c r="H130" s="194"/>
      <c r="I130" s="193"/>
      <c r="J130" s="194"/>
      <c r="K130" s="195"/>
      <c r="L130" s="196"/>
      <c r="M130" s="59"/>
    </row>
    <row r="131" spans="1:13" s="4" customFormat="1" ht="104.25" customHeight="1" thickBot="1" x14ac:dyDescent="0.55000000000000004">
      <c r="A131" s="221" t="s">
        <v>335</v>
      </c>
      <c r="B131" s="75" t="s">
        <v>336</v>
      </c>
      <c r="C131" s="229">
        <v>6.3636363636363633</v>
      </c>
      <c r="D131" s="222">
        <v>3.75</v>
      </c>
      <c r="E131" s="198">
        <v>0.41070000000000001</v>
      </c>
      <c r="F131" s="197"/>
      <c r="G131" s="188"/>
      <c r="H131" s="194"/>
      <c r="I131" s="193"/>
      <c r="J131" s="194"/>
      <c r="K131" s="195"/>
      <c r="L131" s="196"/>
      <c r="M131" s="59"/>
    </row>
    <row r="132" spans="1:13" s="4" customFormat="1" ht="104.25" customHeight="1" thickBot="1" x14ac:dyDescent="0.55000000000000004">
      <c r="A132" s="221" t="s">
        <v>507</v>
      </c>
      <c r="B132" s="75" t="s">
        <v>508</v>
      </c>
      <c r="C132" s="229">
        <v>3.64</v>
      </c>
      <c r="D132" s="222">
        <v>2.4500000000000002</v>
      </c>
      <c r="E132" s="198">
        <v>0.32500000000000001</v>
      </c>
      <c r="F132" s="197"/>
      <c r="G132" s="188"/>
      <c r="H132" s="194"/>
      <c r="I132" s="193"/>
      <c r="J132" s="194"/>
      <c r="K132" s="195"/>
      <c r="L132" s="196"/>
      <c r="M132" s="59"/>
    </row>
    <row r="133" spans="1:13" s="4" customFormat="1" ht="104.25" customHeight="1" thickBot="1" x14ac:dyDescent="0.55000000000000004">
      <c r="A133" s="221" t="s">
        <v>339</v>
      </c>
      <c r="B133" s="75" t="s">
        <v>340</v>
      </c>
      <c r="C133" s="229">
        <v>24.18181818181818</v>
      </c>
      <c r="D133" s="222">
        <v>16.399999999999999</v>
      </c>
      <c r="E133" s="198">
        <v>0.32179999999999997</v>
      </c>
      <c r="F133" s="197"/>
      <c r="G133" s="188"/>
      <c r="H133" s="194"/>
      <c r="I133" s="193"/>
      <c r="J133" s="194"/>
      <c r="K133" s="188"/>
      <c r="L133" s="196"/>
      <c r="M133" s="59"/>
    </row>
    <row r="134" spans="1:13" s="4" customFormat="1" ht="104.25" customHeight="1" thickBot="1" x14ac:dyDescent="0.55000000000000004">
      <c r="A134" s="221" t="s">
        <v>509</v>
      </c>
      <c r="B134" s="75" t="s">
        <v>510</v>
      </c>
      <c r="C134" s="229">
        <v>20.09</v>
      </c>
      <c r="D134" s="222">
        <v>13.56</v>
      </c>
      <c r="E134" s="198">
        <v>0.32500000000000001</v>
      </c>
      <c r="F134" s="197"/>
      <c r="G134" s="188"/>
      <c r="H134" s="194"/>
      <c r="I134" s="193"/>
      <c r="J134" s="188"/>
      <c r="K134" s="195"/>
      <c r="L134" s="196"/>
      <c r="M134" s="59"/>
    </row>
    <row r="135" spans="1:13" s="4" customFormat="1" ht="104.25" customHeight="1" thickBot="1" x14ac:dyDescent="0.55000000000000004">
      <c r="A135" s="221" t="s">
        <v>333</v>
      </c>
      <c r="B135" s="75" t="s">
        <v>334</v>
      </c>
      <c r="C135" s="229">
        <v>12.018181818181818</v>
      </c>
      <c r="D135" s="222">
        <v>8.06</v>
      </c>
      <c r="E135" s="198">
        <v>0.32929999999999998</v>
      </c>
      <c r="F135" s="199"/>
      <c r="G135" s="188"/>
      <c r="H135" s="194"/>
      <c r="I135" s="193"/>
      <c r="J135" s="194"/>
      <c r="K135" s="195"/>
      <c r="L135" s="196"/>
      <c r="M135" s="59"/>
    </row>
    <row r="136" spans="1:13" s="4" customFormat="1" ht="104.25" customHeight="1" thickBot="1" x14ac:dyDescent="0.55000000000000004">
      <c r="A136" s="221" t="s">
        <v>341</v>
      </c>
      <c r="B136" s="75" t="s">
        <v>342</v>
      </c>
      <c r="C136" s="229">
        <v>10.981818181818181</v>
      </c>
      <c r="D136" s="222">
        <v>4</v>
      </c>
      <c r="E136" s="198">
        <v>0.63580000000000003</v>
      </c>
      <c r="F136" s="197"/>
      <c r="G136" s="188"/>
      <c r="H136" s="194"/>
      <c r="I136" s="193"/>
      <c r="J136"/>
      <c r="K136" s="195"/>
      <c r="L136" s="196"/>
      <c r="M136" s="59"/>
    </row>
    <row r="137" spans="1:13" s="4" customFormat="1" ht="104.25" customHeight="1" thickBot="1" x14ac:dyDescent="0.55000000000000004">
      <c r="A137" s="221" t="s">
        <v>337</v>
      </c>
      <c r="B137" s="75" t="s">
        <v>338</v>
      </c>
      <c r="C137" s="229">
        <v>20.909090909090907</v>
      </c>
      <c r="D137" s="222">
        <v>13</v>
      </c>
      <c r="E137" s="198">
        <v>0.37830000000000003</v>
      </c>
      <c r="F137" s="197"/>
      <c r="G137" s="188"/>
      <c r="H137" s="194"/>
      <c r="I137" s="193"/>
      <c r="J137" s="194"/>
      <c r="K137" s="195"/>
      <c r="L137" s="196"/>
      <c r="M137" s="59"/>
    </row>
    <row r="138" spans="1:13" s="4" customFormat="1" ht="32.25" thickBot="1" x14ac:dyDescent="0.55000000000000004">
      <c r="A138" s="69" t="s">
        <v>0</v>
      </c>
      <c r="B138" s="69" t="s">
        <v>1</v>
      </c>
      <c r="C138" s="66" t="s">
        <v>2</v>
      </c>
      <c r="D138" s="222" t="s">
        <v>3</v>
      </c>
      <c r="E138" s="86" t="s">
        <v>4</v>
      </c>
      <c r="F138" s="86" t="s">
        <v>54</v>
      </c>
      <c r="G138" s="188"/>
      <c r="H138" s="194"/>
      <c r="I138" s="193"/>
      <c r="J138" s="194"/>
      <c r="K138" s="195"/>
      <c r="L138" s="196"/>
      <c r="M138" s="59"/>
    </row>
    <row r="139" spans="1:13" s="4" customFormat="1" ht="104.25" customHeight="1" thickBot="1" x14ac:dyDescent="0.55000000000000004">
      <c r="A139" s="221" t="s">
        <v>511</v>
      </c>
      <c r="B139" s="75" t="s">
        <v>512</v>
      </c>
      <c r="C139" s="229">
        <v>11.45</v>
      </c>
      <c r="D139" s="222">
        <v>7.72</v>
      </c>
      <c r="E139" s="198">
        <v>0.32500000000000001</v>
      </c>
      <c r="F139" s="197"/>
      <c r="G139" s="188"/>
      <c r="H139" s="194"/>
      <c r="I139" s="193"/>
      <c r="J139" s="194"/>
      <c r="K139" s="195"/>
      <c r="L139" s="196"/>
      <c r="M139" s="59"/>
    </row>
    <row r="140" spans="1:13" s="4" customFormat="1" ht="104.25" customHeight="1" thickBot="1" x14ac:dyDescent="0.55000000000000004">
      <c r="A140" s="221" t="s">
        <v>513</v>
      </c>
      <c r="B140" s="75" t="s">
        <v>514</v>
      </c>
      <c r="C140" s="229">
        <v>23.31</v>
      </c>
      <c r="D140" s="222">
        <v>15.73</v>
      </c>
      <c r="E140" s="198">
        <v>0.32500000000000001</v>
      </c>
      <c r="F140" s="197"/>
      <c r="G140" s="188"/>
      <c r="H140" s="194"/>
      <c r="I140" s="193"/>
      <c r="J140" s="194"/>
      <c r="K140" s="195"/>
      <c r="L140" s="196"/>
      <c r="M140" s="59"/>
    </row>
    <row r="141" spans="1:13" s="4" customFormat="1" ht="104.25" customHeight="1" thickBot="1" x14ac:dyDescent="0.55000000000000004">
      <c r="A141" s="221" t="s">
        <v>329</v>
      </c>
      <c r="B141" s="75" t="s">
        <v>330</v>
      </c>
      <c r="C141" s="229">
        <v>1.4545454545454546</v>
      </c>
      <c r="D141" s="222">
        <v>0.98</v>
      </c>
      <c r="E141" s="198">
        <v>0.32629999999999998</v>
      </c>
      <c r="F141" s="197"/>
      <c r="G141" s="188"/>
      <c r="H141" s="194"/>
      <c r="I141" s="188"/>
      <c r="J141" s="194"/>
      <c r="K141" s="195"/>
      <c r="L141"/>
      <c r="M141" s="59"/>
    </row>
    <row r="142" spans="1:13" s="4" customFormat="1" ht="104.25" customHeight="1" thickBot="1" x14ac:dyDescent="0.55000000000000004">
      <c r="A142" s="221" t="s">
        <v>200</v>
      </c>
      <c r="B142" s="75" t="s">
        <v>31</v>
      </c>
      <c r="C142" s="229">
        <v>15.363636363636365</v>
      </c>
      <c r="D142" s="222">
        <v>9.6</v>
      </c>
      <c r="E142" s="198">
        <v>0.37509999999999999</v>
      </c>
      <c r="F142" s="199"/>
      <c r="G142" s="188"/>
      <c r="H142" s="194"/>
      <c r="I142" s="193"/>
      <c r="J142" s="194"/>
      <c r="K142" s="195"/>
      <c r="L142" s="196"/>
      <c r="M142" s="59"/>
    </row>
    <row r="143" spans="1:13" s="4" customFormat="1" ht="104.25" customHeight="1" thickBot="1" x14ac:dyDescent="0.55000000000000004">
      <c r="A143" s="221" t="s">
        <v>462</v>
      </c>
      <c r="B143" s="75" t="s">
        <v>463</v>
      </c>
      <c r="C143" s="229">
        <v>7.01</v>
      </c>
      <c r="D143" s="222">
        <v>4.7065140000000003</v>
      </c>
      <c r="E143" s="198">
        <v>0.3286</v>
      </c>
      <c r="F143" s="197"/>
      <c r="G143" s="188"/>
      <c r="H143" s="194"/>
      <c r="I143" s="193"/>
      <c r="J143" s="194"/>
      <c r="K143" s="195"/>
      <c r="L143" s="196"/>
      <c r="M143" s="59"/>
    </row>
    <row r="144" spans="1:13" s="4" customFormat="1" ht="104.25" customHeight="1" thickBot="1" x14ac:dyDescent="0.55000000000000004">
      <c r="A144" s="221" t="s">
        <v>201</v>
      </c>
      <c r="B144" s="75" t="s">
        <v>32</v>
      </c>
      <c r="C144" s="229">
        <v>19.536363636363635</v>
      </c>
      <c r="D144" s="222">
        <v>13</v>
      </c>
      <c r="E144" s="198">
        <v>0.33460000000000001</v>
      </c>
      <c r="F144" s="197"/>
      <c r="G144" s="188"/>
      <c r="H144" s="194"/>
      <c r="I144" s="193"/>
      <c r="J144" s="194"/>
      <c r="K144" s="195"/>
      <c r="L144" s="196"/>
      <c r="M144" s="59"/>
    </row>
    <row r="145" spans="1:13" s="4" customFormat="1" ht="104.25" customHeight="1" thickBot="1" x14ac:dyDescent="0.55000000000000004">
      <c r="A145" s="221" t="s">
        <v>331</v>
      </c>
      <c r="B145" s="75" t="s">
        <v>332</v>
      </c>
      <c r="C145" s="229">
        <v>5.1181818181818173</v>
      </c>
      <c r="D145" s="222">
        <v>3.43</v>
      </c>
      <c r="E145" s="198">
        <v>0.32979999999999998</v>
      </c>
      <c r="F145" s="197"/>
      <c r="G145" s="188"/>
      <c r="H145" s="194"/>
      <c r="I145" s="193"/>
      <c r="J145" s="194"/>
      <c r="K145" s="195"/>
      <c r="L145" s="196"/>
      <c r="M145" s="59"/>
    </row>
    <row r="146" spans="1:13" s="4" customFormat="1" ht="104.25" customHeight="1" thickBot="1" x14ac:dyDescent="0.55000000000000004">
      <c r="A146" s="221" t="s">
        <v>257</v>
      </c>
      <c r="B146" s="75" t="s">
        <v>258</v>
      </c>
      <c r="C146" s="229">
        <v>6.6818181818181817</v>
      </c>
      <c r="D146" s="222">
        <v>4.4800000000000004</v>
      </c>
      <c r="E146" s="198">
        <v>0.32950000000000002</v>
      </c>
      <c r="F146" s="199"/>
      <c r="G146" s="188"/>
      <c r="H146" s="194"/>
      <c r="I146" s="193"/>
      <c r="J146" s="194"/>
      <c r="K146" s="195"/>
      <c r="L146" s="196"/>
      <c r="M146" s="59"/>
    </row>
    <row r="147" spans="1:13" s="4" customFormat="1" ht="104.25" customHeight="1" thickBot="1" x14ac:dyDescent="0.55000000000000004">
      <c r="A147" s="221" t="s">
        <v>318</v>
      </c>
      <c r="B147" s="75" t="s">
        <v>317</v>
      </c>
      <c r="C147" s="229">
        <v>9.9454545454545453</v>
      </c>
      <c r="D147" s="222">
        <v>6.67</v>
      </c>
      <c r="E147" s="198">
        <v>0.32929999999999998</v>
      </c>
      <c r="F147" s="199"/>
      <c r="G147" s="188"/>
      <c r="H147" s="194"/>
      <c r="I147" s="193"/>
      <c r="J147" s="194"/>
      <c r="K147" s="195"/>
      <c r="L147" s="196"/>
      <c r="M147" s="59"/>
    </row>
    <row r="148" spans="1:13" s="4" customFormat="1" ht="104.25" customHeight="1" thickBot="1" x14ac:dyDescent="0.55000000000000004">
      <c r="A148" s="221" t="s">
        <v>515</v>
      </c>
      <c r="B148" s="75" t="s">
        <v>516</v>
      </c>
      <c r="C148" s="229">
        <v>5.75</v>
      </c>
      <c r="D148" s="222">
        <v>3.88</v>
      </c>
      <c r="E148" s="198">
        <v>0.32500000000000001</v>
      </c>
      <c r="F148" s="197"/>
      <c r="G148" s="188"/>
      <c r="H148" s="194"/>
      <c r="I148" s="193"/>
      <c r="J148" s="194"/>
      <c r="K148" s="195"/>
      <c r="L148" s="196"/>
      <c r="M148" s="59"/>
    </row>
    <row r="149" spans="1:13" s="4" customFormat="1" ht="53.25" thickBot="1" x14ac:dyDescent="0.55000000000000004">
      <c r="A149" s="69" t="s">
        <v>0</v>
      </c>
      <c r="B149" s="69" t="s">
        <v>1</v>
      </c>
      <c r="C149" s="66" t="s">
        <v>2</v>
      </c>
      <c r="D149" s="86" t="s">
        <v>3</v>
      </c>
      <c r="E149" s="86" t="s">
        <v>4</v>
      </c>
      <c r="F149" s="86" t="s">
        <v>54</v>
      </c>
      <c r="G149" s="188"/>
      <c r="H149" s="194"/>
      <c r="I149" s="193"/>
      <c r="J149" s="194"/>
      <c r="K149" s="195"/>
      <c r="L149" s="196"/>
      <c r="M149" s="59"/>
    </row>
    <row r="150" spans="1:13" s="4" customFormat="1" ht="104.25" customHeight="1" thickBot="1" x14ac:dyDescent="0.55000000000000004">
      <c r="A150" s="221" t="s">
        <v>464</v>
      </c>
      <c r="B150" s="75" t="s">
        <v>465</v>
      </c>
      <c r="C150" s="229">
        <v>8.93</v>
      </c>
      <c r="D150" s="222">
        <v>5.9956019999999999</v>
      </c>
      <c r="E150" s="198">
        <v>0.3286</v>
      </c>
      <c r="F150" s="197"/>
      <c r="G150" s="188"/>
      <c r="H150" s="194"/>
      <c r="I150" s="193"/>
      <c r="J150" s="194"/>
      <c r="K150" s="195"/>
      <c r="L150" s="196"/>
      <c r="M150" s="59"/>
    </row>
    <row r="151" spans="1:13" s="4" customFormat="1" ht="104.25" customHeight="1" thickBot="1" x14ac:dyDescent="0.55000000000000004">
      <c r="A151" s="221" t="s">
        <v>468</v>
      </c>
      <c r="B151" s="75" t="s">
        <v>471</v>
      </c>
      <c r="C151" s="229">
        <v>11.75</v>
      </c>
      <c r="D151" s="222">
        <v>7.6010749999999998</v>
      </c>
      <c r="E151" s="198">
        <v>0.35310000000000002</v>
      </c>
      <c r="F151" s="197"/>
      <c r="G151" s="188"/>
      <c r="H151" s="194"/>
      <c r="I151" s="193"/>
      <c r="J151" s="194"/>
      <c r="K151" s="195"/>
      <c r="L151" s="196"/>
      <c r="M151" s="59"/>
    </row>
    <row r="152" spans="1:13" s="4" customFormat="1" ht="104.25" customHeight="1" thickBot="1" x14ac:dyDescent="0.55000000000000004">
      <c r="A152" s="221" t="s">
        <v>469</v>
      </c>
      <c r="B152" s="75" t="s">
        <v>472</v>
      </c>
      <c r="C152" s="229">
        <v>12.91</v>
      </c>
      <c r="D152" s="222">
        <v>8.7077950000000008</v>
      </c>
      <c r="E152" s="198">
        <v>0.32549999999999996</v>
      </c>
      <c r="F152" s="197"/>
      <c r="G152" s="188"/>
      <c r="H152" s="194"/>
      <c r="I152" s="193"/>
      <c r="J152" s="194"/>
      <c r="K152" s="195"/>
      <c r="L152" s="196"/>
      <c r="M152" s="59"/>
    </row>
    <row r="153" spans="1:13" s="4" customFormat="1" ht="104.25" customHeight="1" thickBot="1" x14ac:dyDescent="0.55000000000000004">
      <c r="A153" s="221" t="s">
        <v>261</v>
      </c>
      <c r="B153" s="75" t="s">
        <v>262</v>
      </c>
      <c r="C153" s="229">
        <v>2.5909090909090908</v>
      </c>
      <c r="D153" s="222">
        <v>1.74</v>
      </c>
      <c r="E153" s="198">
        <v>0.32840000000000003</v>
      </c>
      <c r="F153" s="197"/>
      <c r="G153" s="188"/>
      <c r="H153" s="194"/>
      <c r="I153" s="193"/>
      <c r="J153"/>
      <c r="K153" s="195"/>
      <c r="L153" s="196"/>
      <c r="M153" s="59"/>
    </row>
    <row r="154" spans="1:13" s="4" customFormat="1" ht="104.25" customHeight="1" thickBot="1" x14ac:dyDescent="0.55000000000000004">
      <c r="A154" s="221" t="s">
        <v>470</v>
      </c>
      <c r="B154" s="75" t="s">
        <v>473</v>
      </c>
      <c r="C154" s="229">
        <v>10.91</v>
      </c>
      <c r="D154" s="222">
        <v>7.2573319999999999</v>
      </c>
      <c r="E154" s="198">
        <v>0.33479999999999999</v>
      </c>
      <c r="F154" s="197"/>
      <c r="G154" s="188"/>
      <c r="H154" s="194"/>
      <c r="I154" s="193"/>
      <c r="J154" s="194"/>
      <c r="K154" s="195"/>
      <c r="L154" s="196"/>
      <c r="M154" s="59"/>
    </row>
    <row r="155" spans="1:13" s="4" customFormat="1" ht="104.25" customHeight="1" thickBot="1" x14ac:dyDescent="0.55000000000000004">
      <c r="A155" s="221" t="s">
        <v>301</v>
      </c>
      <c r="B155" s="75" t="s">
        <v>300</v>
      </c>
      <c r="C155" s="229">
        <v>10.181818181818182</v>
      </c>
      <c r="D155" s="222">
        <v>6.75</v>
      </c>
      <c r="E155" s="198">
        <v>0.33710000000000001</v>
      </c>
      <c r="F155" s="197"/>
      <c r="G155" s="188"/>
      <c r="H155" s="194"/>
      <c r="I155" s="193"/>
      <c r="J155" s="194"/>
      <c r="K155" s="195"/>
      <c r="L155" s="196"/>
      <c r="M155" s="59"/>
    </row>
    <row r="156" spans="1:13" s="4" customFormat="1" ht="104.25" customHeight="1" thickBot="1" x14ac:dyDescent="0.55000000000000004">
      <c r="A156" s="221" t="s">
        <v>263</v>
      </c>
      <c r="B156" s="75" t="s">
        <v>264</v>
      </c>
      <c r="C156" s="229">
        <v>24.818181818181817</v>
      </c>
      <c r="D156" s="222">
        <v>12</v>
      </c>
      <c r="E156" s="198">
        <v>0.51649999999999996</v>
      </c>
      <c r="F156" s="197"/>
      <c r="G156" s="188"/>
      <c r="H156" s="194"/>
      <c r="I156" s="193"/>
      <c r="J156" s="194"/>
      <c r="K156" s="195"/>
      <c r="L156" s="196"/>
      <c r="M156" s="59"/>
    </row>
    <row r="157" spans="1:13" s="39" customFormat="1" ht="110.25" customHeight="1" thickBot="1" x14ac:dyDescent="0.55000000000000004">
      <c r="A157" s="221" t="s">
        <v>517</v>
      </c>
      <c r="B157" s="75" t="s">
        <v>518</v>
      </c>
      <c r="C157" s="229">
        <v>19.36</v>
      </c>
      <c r="D157" s="222">
        <v>13.07</v>
      </c>
      <c r="E157" s="198">
        <v>0.32500000000000001</v>
      </c>
      <c r="F157" s="197"/>
      <c r="G157" s="188"/>
      <c r="H157" s="194"/>
      <c r="I157" s="193"/>
      <c r="J157" s="194"/>
      <c r="K157" s="195"/>
      <c r="L157" s="196"/>
      <c r="M157" s="59"/>
    </row>
    <row r="158" spans="1:13" s="4" customFormat="1" ht="53.1" customHeight="1" x14ac:dyDescent="0.25">
      <c r="A158" s="194"/>
      <c r="B158" s="194"/>
      <c r="C158" s="194"/>
      <c r="D158" s="194"/>
      <c r="E158" s="194"/>
      <c r="F158" s="194"/>
      <c r="G158" s="201"/>
      <c r="H158" s="194"/>
      <c r="I158" s="193"/>
      <c r="J158" s="194"/>
      <c r="K158" s="195"/>
      <c r="L158" s="196"/>
      <c r="M158" s="59"/>
    </row>
    <row r="159" spans="1:13" s="4" customFormat="1" ht="165" customHeight="1" thickBot="1" x14ac:dyDescent="0.3">
      <c r="A159" s="194"/>
      <c r="B159" s="194"/>
      <c r="C159" s="194"/>
      <c r="D159" s="194"/>
      <c r="E159" s="194"/>
      <c r="F159" s="194"/>
      <c r="G159" s="201"/>
      <c r="H159" s="194"/>
      <c r="I159" s="193"/>
      <c r="J159" s="194"/>
      <c r="K159" s="195"/>
      <c r="L159" s="196"/>
      <c r="M159" s="59"/>
    </row>
    <row r="160" spans="1:13" s="4" customFormat="1" ht="57.75" thickBot="1" x14ac:dyDescent="0.3">
      <c r="A160" s="65" t="s">
        <v>0</v>
      </c>
      <c r="B160" s="66" t="s">
        <v>1</v>
      </c>
      <c r="C160" s="66" t="s">
        <v>2</v>
      </c>
      <c r="D160" s="67" t="s">
        <v>3</v>
      </c>
      <c r="E160" s="202" t="s">
        <v>4</v>
      </c>
      <c r="F160" s="67" t="s">
        <v>54</v>
      </c>
      <c r="G160" s="201"/>
      <c r="H160" s="194"/>
      <c r="I160" s="193"/>
      <c r="J160" s="194"/>
      <c r="K160" s="195"/>
      <c r="L160" s="196"/>
      <c r="M160" s="59"/>
    </row>
    <row r="161" spans="1:13" s="4" customFormat="1" ht="104.25" customHeight="1" thickBot="1" x14ac:dyDescent="0.3">
      <c r="A161" s="221" t="s">
        <v>304</v>
      </c>
      <c r="B161" s="72" t="s">
        <v>305</v>
      </c>
      <c r="C161" s="229">
        <v>15.909090909090908</v>
      </c>
      <c r="D161" s="222">
        <v>9.4499999999999993</v>
      </c>
      <c r="E161" s="198">
        <v>0.40600000000000003</v>
      </c>
      <c r="F161" s="197"/>
      <c r="G161" s="201"/>
      <c r="H161" s="194"/>
      <c r="I161" s="193"/>
      <c r="J161" s="194"/>
      <c r="K161" s="195"/>
      <c r="L161" s="196"/>
      <c r="M161" s="59"/>
    </row>
    <row r="162" spans="1:13" s="4" customFormat="1" ht="104.25" customHeight="1" thickBot="1" x14ac:dyDescent="0.3">
      <c r="A162" s="221" t="s">
        <v>406</v>
      </c>
      <c r="B162" s="72" t="s">
        <v>407</v>
      </c>
      <c r="C162" s="229">
        <v>9.8360655737704921</v>
      </c>
      <c r="D162" s="222">
        <v>6.1000000000000005</v>
      </c>
      <c r="E162" s="198">
        <v>0.37980000000000003</v>
      </c>
      <c r="F162" s="197"/>
      <c r="G162" s="201"/>
      <c r="H162" s="194"/>
      <c r="I162" s="193"/>
      <c r="J162" s="194"/>
      <c r="K162" s="195"/>
      <c r="L162" s="196"/>
      <c r="M162" s="59"/>
    </row>
    <row r="163" spans="1:13" s="4" customFormat="1" ht="104.25" customHeight="1" thickBot="1" x14ac:dyDescent="0.3">
      <c r="A163" s="221" t="s">
        <v>422</v>
      </c>
      <c r="B163" s="72" t="s">
        <v>423</v>
      </c>
      <c r="C163" s="229">
        <v>16.311475409836067</v>
      </c>
      <c r="D163" s="222">
        <v>8.4499999999999993</v>
      </c>
      <c r="E163" s="198">
        <v>0.48199999999999998</v>
      </c>
      <c r="F163" s="197"/>
      <c r="G163" s="201"/>
      <c r="H163" s="194"/>
      <c r="I163" s="193"/>
      <c r="J163"/>
      <c r="K163" s="195"/>
      <c r="L163" s="196"/>
      <c r="M163" s="59"/>
    </row>
    <row r="164" spans="1:13" s="4" customFormat="1" ht="104.25" customHeight="1" thickBot="1" x14ac:dyDescent="0.3">
      <c r="A164" s="221" t="s">
        <v>424</v>
      </c>
      <c r="B164" s="72" t="s">
        <v>425</v>
      </c>
      <c r="C164" s="229">
        <v>16.311475409836067</v>
      </c>
      <c r="D164" s="222">
        <v>8.4499999999999993</v>
      </c>
      <c r="E164" s="198">
        <v>0.48199999999999998</v>
      </c>
      <c r="F164" s="197"/>
      <c r="G164" s="201"/>
      <c r="H164" s="194"/>
      <c r="I164" s="193"/>
      <c r="J164" s="194"/>
      <c r="K164" s="195"/>
      <c r="L164" s="196"/>
      <c r="M164" s="59"/>
    </row>
    <row r="165" spans="1:13" s="4" customFormat="1" ht="104.25" customHeight="1" thickBot="1" x14ac:dyDescent="0.3">
      <c r="A165" s="221" t="s">
        <v>430</v>
      </c>
      <c r="B165" s="72" t="s">
        <v>431</v>
      </c>
      <c r="C165" s="229">
        <v>16.311475409836067</v>
      </c>
      <c r="D165" s="222">
        <v>8.4499999999999993</v>
      </c>
      <c r="E165" s="198">
        <v>0.48199999999999998</v>
      </c>
      <c r="F165" s="197"/>
      <c r="G165" s="201"/>
      <c r="H165" s="194"/>
      <c r="I165" s="193"/>
      <c r="J165" s="194"/>
      <c r="K165" s="195"/>
      <c r="L165" s="196"/>
      <c r="M165" s="59"/>
    </row>
    <row r="166" spans="1:13" s="4" customFormat="1" ht="118.5" customHeight="1" thickBot="1" x14ac:dyDescent="0.3">
      <c r="A166" s="221" t="s">
        <v>426</v>
      </c>
      <c r="B166" s="72" t="s">
        <v>427</v>
      </c>
      <c r="C166" s="229">
        <v>16.311475409836067</v>
      </c>
      <c r="D166" s="222">
        <v>8.4499999999999993</v>
      </c>
      <c r="E166" s="198">
        <v>0.48199999999999998</v>
      </c>
      <c r="F166" s="197"/>
      <c r="G166" s="201"/>
      <c r="H166" s="194"/>
      <c r="I166" s="193"/>
      <c r="J166" s="194"/>
      <c r="K166" s="195"/>
      <c r="L166" s="196"/>
      <c r="M166" s="59"/>
    </row>
    <row r="167" spans="1:13" s="4" customFormat="1" ht="119.25" customHeight="1" thickBot="1" x14ac:dyDescent="0.3">
      <c r="A167" s="221" t="s">
        <v>428</v>
      </c>
      <c r="B167" s="72" t="s">
        <v>429</v>
      </c>
      <c r="C167" s="229">
        <v>16.311475409836067</v>
      </c>
      <c r="D167" s="222">
        <v>8.4499999999999993</v>
      </c>
      <c r="E167" s="198">
        <v>0.48199999999999998</v>
      </c>
      <c r="F167" s="197"/>
      <c r="G167" s="201"/>
      <c r="H167" s="194"/>
      <c r="I167" s="193"/>
      <c r="J167" s="194"/>
      <c r="K167" s="195"/>
      <c r="L167" s="196"/>
      <c r="M167" s="59"/>
    </row>
    <row r="168" spans="1:13" s="4" customFormat="1" ht="104.25" customHeight="1" thickBot="1" x14ac:dyDescent="0.3">
      <c r="A168" s="221" t="s">
        <v>265</v>
      </c>
      <c r="B168" s="72" t="s">
        <v>266</v>
      </c>
      <c r="C168" s="229">
        <v>6.4090909090909092</v>
      </c>
      <c r="D168" s="222">
        <v>3.9000000000000004</v>
      </c>
      <c r="E168" s="198">
        <v>0.39150000000000001</v>
      </c>
      <c r="F168" s="197"/>
      <c r="G168" s="201"/>
      <c r="H168" s="194"/>
      <c r="I168" s="193"/>
      <c r="J168" s="194"/>
      <c r="K168" s="195"/>
      <c r="L168" s="196"/>
      <c r="M168" s="59"/>
    </row>
    <row r="169" spans="1:13" s="4" customFormat="1" ht="104.25" customHeight="1" thickBot="1" x14ac:dyDescent="0.3">
      <c r="A169" s="221" t="s">
        <v>474</v>
      </c>
      <c r="B169" s="73" t="s">
        <v>475</v>
      </c>
      <c r="C169" s="229">
        <v>10.57</v>
      </c>
      <c r="D169" s="222">
        <v>6.85</v>
      </c>
      <c r="E169" s="198">
        <v>0.35189999999999999</v>
      </c>
      <c r="F169" s="197"/>
      <c r="G169" s="201"/>
      <c r="H169" s="194"/>
      <c r="I169" s="193"/>
      <c r="J169" s="194"/>
      <c r="K169" s="195"/>
      <c r="L169" s="196"/>
      <c r="M169" s="59"/>
    </row>
    <row r="170" spans="1:13" s="4" customFormat="1" ht="104.25" customHeight="1" thickBot="1" x14ac:dyDescent="0.3">
      <c r="A170" s="221" t="s">
        <v>388</v>
      </c>
      <c r="B170" s="72" t="s">
        <v>389</v>
      </c>
      <c r="C170" s="229">
        <v>1.8032786885245904</v>
      </c>
      <c r="D170" s="222">
        <v>0.78</v>
      </c>
      <c r="E170" s="198">
        <v>0.5675</v>
      </c>
      <c r="F170" s="197"/>
      <c r="G170" s="201"/>
      <c r="H170" s="194"/>
      <c r="I170" s="193"/>
      <c r="J170" s="194"/>
      <c r="K170" s="195"/>
      <c r="L170" s="196"/>
      <c r="M170" s="59"/>
    </row>
    <row r="171" spans="1:13" s="4" customFormat="1" ht="104.25" customHeight="1" thickBot="1" x14ac:dyDescent="0.3">
      <c r="A171" s="221" t="s">
        <v>414</v>
      </c>
      <c r="B171" s="80" t="s">
        <v>415</v>
      </c>
      <c r="C171" s="229">
        <v>14.545454545454545</v>
      </c>
      <c r="D171" s="222">
        <v>9.3699999999999992</v>
      </c>
      <c r="E171" s="203">
        <v>0.35580000000000001</v>
      </c>
      <c r="F171" s="209"/>
      <c r="G171" s="201"/>
      <c r="H171" s="194"/>
      <c r="I171" s="193"/>
      <c r="J171" s="194"/>
      <c r="K171" s="195"/>
      <c r="L171" s="196"/>
      <c r="M171" s="59"/>
    </row>
    <row r="172" spans="1:13" s="4" customFormat="1" ht="57.75" thickBot="1" x14ac:dyDescent="0.3">
      <c r="A172" s="65" t="s">
        <v>0</v>
      </c>
      <c r="B172" s="66" t="s">
        <v>1</v>
      </c>
      <c r="C172" s="66" t="s">
        <v>2</v>
      </c>
      <c r="D172" s="67" t="s">
        <v>3</v>
      </c>
      <c r="E172" s="202" t="s">
        <v>4</v>
      </c>
      <c r="F172" s="67" t="s">
        <v>54</v>
      </c>
      <c r="G172" s="201"/>
      <c r="H172" s="194"/>
      <c r="I172" s="193"/>
      <c r="J172" s="194"/>
      <c r="K172" s="195"/>
      <c r="L172" s="196"/>
      <c r="M172" s="59"/>
    </row>
    <row r="173" spans="1:13" s="4" customFormat="1" ht="104.25" customHeight="1" thickBot="1" x14ac:dyDescent="0.3">
      <c r="A173" s="221" t="s">
        <v>267</v>
      </c>
      <c r="B173" s="72" t="s">
        <v>268</v>
      </c>
      <c r="C173" s="229">
        <v>12.818181818181817</v>
      </c>
      <c r="D173" s="222">
        <v>7.97</v>
      </c>
      <c r="E173" s="198">
        <v>0.37819999999999998</v>
      </c>
      <c r="F173" s="197"/>
      <c r="G173" s="201"/>
      <c r="H173" s="194"/>
      <c r="I173" s="193"/>
      <c r="J173"/>
      <c r="K173" s="195"/>
      <c r="L173" s="196"/>
      <c r="M173" s="59"/>
    </row>
    <row r="174" spans="1:13" s="4" customFormat="1" ht="104.25" customHeight="1" thickBot="1" x14ac:dyDescent="0.3">
      <c r="A174" s="221" t="s">
        <v>476</v>
      </c>
      <c r="B174" s="72" t="s">
        <v>477</v>
      </c>
      <c r="C174" s="229">
        <v>20.09</v>
      </c>
      <c r="D174" s="222">
        <v>12.2</v>
      </c>
      <c r="E174" s="198">
        <v>0.39269999999999999</v>
      </c>
      <c r="F174" s="197"/>
      <c r="G174" s="201"/>
      <c r="H174" s="194"/>
      <c r="I174" s="193"/>
      <c r="J174" s="194"/>
      <c r="K174" s="195"/>
      <c r="L174" s="196"/>
      <c r="M174" s="59"/>
    </row>
    <row r="175" spans="1:13" s="4" customFormat="1" ht="104.25" customHeight="1" thickBot="1" x14ac:dyDescent="0.3">
      <c r="A175" s="221" t="s">
        <v>217</v>
      </c>
      <c r="B175" s="72" t="s">
        <v>365</v>
      </c>
      <c r="C175" s="229">
        <v>18.09090909090909</v>
      </c>
      <c r="D175" s="222">
        <v>11.25</v>
      </c>
      <c r="E175" s="198">
        <v>0.37809999999999999</v>
      </c>
      <c r="F175" s="197"/>
      <c r="G175" s="201"/>
      <c r="H175" s="194"/>
      <c r="I175" s="193"/>
      <c r="J175" s="194"/>
      <c r="K175" s="195"/>
      <c r="L175" s="196"/>
      <c r="M175" s="59"/>
    </row>
    <row r="176" spans="1:13" s="4" customFormat="1" ht="104.25" customHeight="1" thickBot="1" x14ac:dyDescent="0.3">
      <c r="A176" s="221" t="s">
        <v>398</v>
      </c>
      <c r="B176" s="72" t="s">
        <v>399</v>
      </c>
      <c r="C176" s="229">
        <v>0.98360655737704916</v>
      </c>
      <c r="D176" s="222">
        <v>0.35000000000000003</v>
      </c>
      <c r="E176" s="198">
        <v>0.64419999999999999</v>
      </c>
      <c r="F176" s="197"/>
      <c r="G176" s="201"/>
      <c r="H176" s="194"/>
      <c r="I176" s="193"/>
      <c r="J176" s="194"/>
      <c r="K176" s="195"/>
      <c r="L176" s="196"/>
      <c r="M176" s="59"/>
    </row>
    <row r="177" spans="1:13" s="4" customFormat="1" ht="104.25" customHeight="1" thickBot="1" x14ac:dyDescent="0.3">
      <c r="A177" s="221" t="s">
        <v>287</v>
      </c>
      <c r="B177" s="72" t="s">
        <v>288</v>
      </c>
      <c r="C177" s="229">
        <v>8.5619047619047617</v>
      </c>
      <c r="D177" s="222">
        <v>2.6</v>
      </c>
      <c r="E177" s="198">
        <v>0.69630000000000003</v>
      </c>
      <c r="F177" s="197"/>
      <c r="G177" s="201"/>
      <c r="H177" s="194"/>
      <c r="I177" s="193"/>
      <c r="J177" s="194"/>
      <c r="K177" s="195"/>
      <c r="L177" s="196"/>
      <c r="M177" s="59"/>
    </row>
    <row r="178" spans="1:13" s="4" customFormat="1" ht="104.25" customHeight="1" thickBot="1" x14ac:dyDescent="0.3">
      <c r="A178" s="221" t="s">
        <v>420</v>
      </c>
      <c r="B178" s="74" t="s">
        <v>421</v>
      </c>
      <c r="C178" s="229">
        <v>29.999999999999996</v>
      </c>
      <c r="D178" s="222">
        <v>17.71</v>
      </c>
      <c r="E178" s="198">
        <v>0.40970000000000001</v>
      </c>
      <c r="F178" s="197"/>
      <c r="G178" s="201"/>
      <c r="H178" s="194"/>
      <c r="I178" s="193"/>
      <c r="J178"/>
      <c r="K178" s="195"/>
      <c r="L178" s="196"/>
      <c r="M178" s="59"/>
    </row>
    <row r="179" spans="1:13" s="4" customFormat="1" ht="104.25" customHeight="1" thickBot="1" x14ac:dyDescent="0.3">
      <c r="A179" s="221" t="s">
        <v>279</v>
      </c>
      <c r="B179" s="72" t="s">
        <v>280</v>
      </c>
      <c r="C179" s="229">
        <v>6.0909090909090908</v>
      </c>
      <c r="D179" s="222">
        <v>3.5500000000000003</v>
      </c>
      <c r="E179" s="198">
        <v>0.41720000000000002</v>
      </c>
      <c r="F179" s="197"/>
      <c r="G179" s="201"/>
      <c r="H179" s="194"/>
      <c r="I179" s="193"/>
      <c r="J179" s="194"/>
      <c r="K179" s="195"/>
      <c r="L179" s="196"/>
      <c r="M179" s="59"/>
    </row>
    <row r="180" spans="1:13" s="4" customFormat="1" ht="104.25" customHeight="1" thickBot="1" x14ac:dyDescent="0.3">
      <c r="A180" s="221" t="s">
        <v>355</v>
      </c>
      <c r="B180" s="72" t="s">
        <v>356</v>
      </c>
      <c r="C180" s="229">
        <v>16.959016393442624</v>
      </c>
      <c r="D180" s="222">
        <v>5.0500000000000007</v>
      </c>
      <c r="E180" s="198">
        <v>0.70220000000000005</v>
      </c>
      <c r="F180" s="197"/>
      <c r="G180" s="201"/>
      <c r="H180" s="194"/>
      <c r="I180" s="193"/>
      <c r="J180" s="194"/>
      <c r="K180" s="195"/>
      <c r="L180" s="196"/>
      <c r="M180" s="59"/>
    </row>
    <row r="181" spans="1:13" s="4" customFormat="1" ht="104.25" customHeight="1" thickBot="1" x14ac:dyDescent="0.3">
      <c r="A181" s="221" t="s">
        <v>400</v>
      </c>
      <c r="B181" s="72" t="s">
        <v>401</v>
      </c>
      <c r="C181" s="229">
        <v>9</v>
      </c>
      <c r="D181" s="222">
        <v>4.4400000000000004</v>
      </c>
      <c r="E181" s="198">
        <v>0.50670000000000004</v>
      </c>
      <c r="F181" s="197"/>
      <c r="G181" s="201"/>
      <c r="H181" s="194"/>
      <c r="I181" s="193"/>
      <c r="J181" s="194"/>
      <c r="K181" s="195"/>
      <c r="L181" s="196"/>
      <c r="M181" s="59"/>
    </row>
    <row r="182" spans="1:13" s="4" customFormat="1" ht="104.25" customHeight="1" thickBot="1" x14ac:dyDescent="0.3">
      <c r="A182" s="221" t="s">
        <v>478</v>
      </c>
      <c r="B182" s="72" t="s">
        <v>479</v>
      </c>
      <c r="C182" s="229">
        <v>25.4</v>
      </c>
      <c r="D182" s="222">
        <v>7.45</v>
      </c>
      <c r="E182" s="198">
        <v>0.70669999999999999</v>
      </c>
      <c r="F182" s="197"/>
      <c r="G182" s="201"/>
      <c r="H182" s="194"/>
      <c r="I182" s="193"/>
      <c r="J182" s="194"/>
      <c r="K182" s="195"/>
      <c r="L182" s="196"/>
      <c r="M182" s="59"/>
    </row>
    <row r="183" spans="1:13" s="4" customFormat="1" ht="57.75" thickBot="1" x14ac:dyDescent="0.3">
      <c r="A183" s="65" t="s">
        <v>0</v>
      </c>
      <c r="B183" s="66" t="s">
        <v>1</v>
      </c>
      <c r="C183" s="66" t="s">
        <v>2</v>
      </c>
      <c r="D183" s="67" t="s">
        <v>3</v>
      </c>
      <c r="E183" s="202" t="s">
        <v>4</v>
      </c>
      <c r="F183" s="67" t="s">
        <v>54</v>
      </c>
      <c r="G183" s="201"/>
      <c r="H183" s="194"/>
      <c r="I183" s="193"/>
      <c r="J183" s="194"/>
      <c r="K183" s="195"/>
      <c r="L183" s="196"/>
      <c r="M183" s="59"/>
    </row>
    <row r="184" spans="1:13" s="4" customFormat="1" ht="104.25" customHeight="1" thickBot="1" x14ac:dyDescent="0.3">
      <c r="A184" s="221" t="s">
        <v>480</v>
      </c>
      <c r="B184" s="72" t="s">
        <v>481</v>
      </c>
      <c r="C184" s="229">
        <v>7.54</v>
      </c>
      <c r="D184" s="222">
        <v>4.5999999999999996</v>
      </c>
      <c r="E184" s="198">
        <v>0.38990000000000002</v>
      </c>
      <c r="F184" s="197"/>
      <c r="G184" s="201"/>
      <c r="H184" s="194"/>
      <c r="I184" s="193"/>
      <c r="J184" s="194"/>
      <c r="K184" s="195"/>
      <c r="L184" s="196"/>
      <c r="M184" s="59"/>
    </row>
    <row r="185" spans="1:13" s="4" customFormat="1" ht="111" customHeight="1" thickBot="1" x14ac:dyDescent="0.3">
      <c r="A185" s="221" t="s">
        <v>482</v>
      </c>
      <c r="B185" s="72" t="s">
        <v>483</v>
      </c>
      <c r="C185" s="229">
        <v>7.54</v>
      </c>
      <c r="D185" s="222">
        <v>4.5999999999999996</v>
      </c>
      <c r="E185" s="198">
        <v>0.38990000000000002</v>
      </c>
      <c r="F185" s="197"/>
      <c r="G185" s="201"/>
      <c r="H185" s="194"/>
      <c r="I185" s="193"/>
      <c r="J185" s="194"/>
      <c r="K185" s="195"/>
      <c r="L185" s="196"/>
      <c r="M185" s="59"/>
    </row>
    <row r="186" spans="1:13" s="4" customFormat="1" ht="123.75" customHeight="1" thickBot="1" x14ac:dyDescent="0.3">
      <c r="A186" s="221" t="s">
        <v>484</v>
      </c>
      <c r="B186" s="72" t="s">
        <v>485</v>
      </c>
      <c r="C186" s="229">
        <v>5.9</v>
      </c>
      <c r="D186" s="222">
        <v>3.4</v>
      </c>
      <c r="E186" s="198">
        <v>0.42370000000000002</v>
      </c>
      <c r="F186" s="197"/>
      <c r="G186" s="201"/>
      <c r="H186" s="194"/>
      <c r="I186"/>
      <c r="J186"/>
      <c r="K186" s="195"/>
      <c r="L186" s="196"/>
      <c r="M186" s="59"/>
    </row>
    <row r="187" spans="1:13" s="4" customFormat="1" ht="126.75" customHeight="1" thickBot="1" x14ac:dyDescent="0.3">
      <c r="A187" s="221" t="s">
        <v>486</v>
      </c>
      <c r="B187" s="72" t="s">
        <v>487</v>
      </c>
      <c r="C187" s="229">
        <v>5.9</v>
      </c>
      <c r="D187" s="222">
        <v>3.4</v>
      </c>
      <c r="E187" s="198">
        <v>0.42370000000000002</v>
      </c>
      <c r="F187" s="197"/>
      <c r="G187" s="201"/>
      <c r="H187" s="194"/>
      <c r="I187" s="193"/>
      <c r="J187" s="194"/>
      <c r="K187" s="195"/>
      <c r="L187" s="196"/>
      <c r="M187" s="59"/>
    </row>
    <row r="188" spans="1:13" s="4" customFormat="1" ht="112.5" customHeight="1" thickBot="1" x14ac:dyDescent="0.3">
      <c r="A188" s="221" t="s">
        <v>488</v>
      </c>
      <c r="B188" s="72" t="s">
        <v>489</v>
      </c>
      <c r="C188" s="229">
        <v>5.9</v>
      </c>
      <c r="D188" s="222">
        <v>3.4</v>
      </c>
      <c r="E188" s="198">
        <v>0.42370000000000002</v>
      </c>
      <c r="F188" s="197"/>
      <c r="G188" s="201"/>
      <c r="H188" s="194"/>
      <c r="I188" s="193"/>
      <c r="J188" s="194"/>
      <c r="K188" s="195"/>
      <c r="L188" s="196"/>
      <c r="M188" s="59"/>
    </row>
    <row r="189" spans="1:13" s="4" customFormat="1" ht="111.75" customHeight="1" thickBot="1" x14ac:dyDescent="0.3">
      <c r="A189" s="221" t="s">
        <v>380</v>
      </c>
      <c r="B189" s="72" t="s">
        <v>381</v>
      </c>
      <c r="C189" s="229">
        <v>7.7868852459016393</v>
      </c>
      <c r="D189" s="222">
        <v>4.3500000000000005</v>
      </c>
      <c r="E189" s="198">
        <v>0.44140000000000001</v>
      </c>
      <c r="F189" s="197"/>
      <c r="G189" s="201"/>
      <c r="H189" s="194"/>
      <c r="I189" s="193"/>
      <c r="J189" s="194"/>
      <c r="K189" s="195"/>
      <c r="L189" s="196"/>
      <c r="M189" s="59"/>
    </row>
    <row r="190" spans="1:13" s="4" customFormat="1" ht="104.25" customHeight="1" thickBot="1" x14ac:dyDescent="0.3">
      <c r="A190" s="221" t="s">
        <v>343</v>
      </c>
      <c r="B190" s="72" t="s">
        <v>344</v>
      </c>
      <c r="C190" s="229">
        <v>7.3636363636363624</v>
      </c>
      <c r="D190" s="222">
        <v>2.2500000000000004</v>
      </c>
      <c r="E190" s="198">
        <v>0.69440000000000002</v>
      </c>
      <c r="F190" s="197"/>
      <c r="G190" s="201"/>
      <c r="H190" s="194"/>
      <c r="I190" s="193"/>
      <c r="J190" s="194"/>
      <c r="K190" s="195"/>
      <c r="L190" s="196"/>
      <c r="M190" s="59"/>
    </row>
    <row r="191" spans="1:13" s="4" customFormat="1" ht="104.25" customHeight="1" thickBot="1" x14ac:dyDescent="0.3">
      <c r="A191" s="221" t="s">
        <v>519</v>
      </c>
      <c r="B191" s="72" t="s">
        <v>520</v>
      </c>
      <c r="C191" s="229">
        <v>17.54</v>
      </c>
      <c r="D191" s="222">
        <v>10.9</v>
      </c>
      <c r="E191" s="198">
        <v>0.3785</v>
      </c>
      <c r="F191" s="197"/>
      <c r="G191" s="201"/>
      <c r="H191" s="194"/>
      <c r="I191" s="193"/>
      <c r="J191" s="194"/>
      <c r="K191" s="195"/>
      <c r="L191" s="196"/>
      <c r="M191" s="59"/>
    </row>
    <row r="192" spans="1:13" s="4" customFormat="1" ht="104.25" customHeight="1" thickBot="1" x14ac:dyDescent="0.3">
      <c r="A192" s="221" t="s">
        <v>382</v>
      </c>
      <c r="B192" s="72" t="s">
        <v>383</v>
      </c>
      <c r="C192" s="229">
        <v>4.9098360655737707</v>
      </c>
      <c r="D192" s="222">
        <v>2.8300000000000005</v>
      </c>
      <c r="E192" s="198">
        <v>0.42359999999999998</v>
      </c>
      <c r="F192" s="197"/>
      <c r="G192" s="201"/>
      <c r="H192" s="194"/>
      <c r="I192" s="193"/>
      <c r="J192" s="194"/>
      <c r="K192" s="195"/>
      <c r="L192" s="196"/>
      <c r="M192" s="59"/>
    </row>
    <row r="193" spans="1:20" s="4" customFormat="1" ht="121.5" customHeight="1" thickBot="1" x14ac:dyDescent="0.3">
      <c r="A193" s="221" t="s">
        <v>285</v>
      </c>
      <c r="B193" s="72" t="s">
        <v>286</v>
      </c>
      <c r="C193" s="229">
        <v>9.0909090909090899</v>
      </c>
      <c r="D193" s="222">
        <v>5.83</v>
      </c>
      <c r="E193" s="198">
        <v>0.35870000000000002</v>
      </c>
      <c r="F193" s="197"/>
      <c r="G193" s="201"/>
      <c r="H193" s="194"/>
      <c r="I193" s="193"/>
      <c r="J193" s="194"/>
      <c r="K193" s="195"/>
      <c r="L193" s="196"/>
      <c r="M193" s="59"/>
    </row>
    <row r="194" spans="1:20" s="4" customFormat="1" ht="114" customHeight="1" thickBot="1" x14ac:dyDescent="0.3">
      <c r="A194" s="221" t="s">
        <v>416</v>
      </c>
      <c r="B194" s="72" t="s">
        <v>417</v>
      </c>
      <c r="C194" s="229">
        <v>17.27272727272727</v>
      </c>
      <c r="D194" s="222">
        <v>11.129999999999999</v>
      </c>
      <c r="E194" s="198">
        <v>0.35560000000000003</v>
      </c>
      <c r="F194" s="197"/>
      <c r="G194" s="201"/>
      <c r="H194" s="194"/>
      <c r="I194" s="193"/>
      <c r="J194" s="194"/>
      <c r="K194" s="195"/>
      <c r="L194" s="196"/>
      <c r="M194" s="59"/>
    </row>
    <row r="195" spans="1:20" s="4" customFormat="1" ht="104.25" customHeight="1" thickBot="1" x14ac:dyDescent="0.3">
      <c r="A195" s="221" t="s">
        <v>440</v>
      </c>
      <c r="B195" s="72" t="s">
        <v>441</v>
      </c>
      <c r="C195" s="229">
        <v>6.7213114754098369</v>
      </c>
      <c r="D195" s="222">
        <v>3.5000000000000004</v>
      </c>
      <c r="E195" s="198">
        <v>0.4793</v>
      </c>
      <c r="F195" s="197"/>
      <c r="G195" s="201"/>
      <c r="H195" s="194"/>
      <c r="I195" s="193"/>
      <c r="J195"/>
      <c r="K195" s="195"/>
      <c r="L195" s="196"/>
      <c r="M195" s="59"/>
    </row>
    <row r="196" spans="1:20" s="4" customFormat="1" ht="57.75" thickBot="1" x14ac:dyDescent="0.3">
      <c r="A196" s="65" t="s">
        <v>0</v>
      </c>
      <c r="B196" s="66" t="s">
        <v>1</v>
      </c>
      <c r="C196" s="66" t="s">
        <v>2</v>
      </c>
      <c r="D196" s="67" t="s">
        <v>3</v>
      </c>
      <c r="E196" s="202" t="s">
        <v>4</v>
      </c>
      <c r="F196" s="67" t="s">
        <v>54</v>
      </c>
      <c r="G196" s="201"/>
      <c r="H196" s="194"/>
      <c r="I196" s="193"/>
      <c r="J196" s="194"/>
      <c r="K196" s="195"/>
      <c r="L196" s="196"/>
      <c r="M196" s="59"/>
    </row>
    <row r="197" spans="1:20" s="4" customFormat="1" ht="104.25" customHeight="1" thickBot="1" x14ac:dyDescent="0.3">
      <c r="A197" s="221" t="s">
        <v>394</v>
      </c>
      <c r="B197" s="72" t="s">
        <v>395</v>
      </c>
      <c r="C197" s="229">
        <v>22.27272727272727</v>
      </c>
      <c r="D197" s="222">
        <v>14.1</v>
      </c>
      <c r="E197" s="198">
        <v>0.53029999999999999</v>
      </c>
      <c r="F197" s="197"/>
      <c r="G197" s="201"/>
      <c r="H197" s="194"/>
      <c r="I197" s="193"/>
      <c r="J197" s="194"/>
      <c r="K197" s="195"/>
      <c r="L197" s="196"/>
      <c r="M197" s="59"/>
    </row>
    <row r="198" spans="1:20" s="4" customFormat="1" ht="104.25" customHeight="1" thickBot="1" x14ac:dyDescent="0.3">
      <c r="A198" s="221" t="s">
        <v>357</v>
      </c>
      <c r="B198" s="72" t="s">
        <v>358</v>
      </c>
      <c r="C198" s="229">
        <v>2.7868852459016398</v>
      </c>
      <c r="D198" s="222">
        <v>1.1100000000000001</v>
      </c>
      <c r="E198" s="198">
        <v>0.60170000000000001</v>
      </c>
      <c r="F198" s="197"/>
      <c r="G198" s="201"/>
      <c r="H198" s="194"/>
      <c r="I198" s="193"/>
      <c r="J198" s="194"/>
      <c r="K198" s="195"/>
      <c r="L198" s="196"/>
      <c r="M198" s="59"/>
    </row>
    <row r="199" spans="1:20" s="4" customFormat="1" ht="104.25" customHeight="1" thickBot="1" x14ac:dyDescent="0.3">
      <c r="A199" s="221" t="s">
        <v>359</v>
      </c>
      <c r="B199" s="72" t="s">
        <v>360</v>
      </c>
      <c r="C199" s="229">
        <v>4.5081967213114753</v>
      </c>
      <c r="D199" s="222">
        <v>1.71</v>
      </c>
      <c r="E199" s="198">
        <v>0.62070000000000003</v>
      </c>
      <c r="F199" s="197"/>
      <c r="G199" s="201"/>
      <c r="H199" s="194"/>
      <c r="I199" s="193"/>
      <c r="J199" s="194"/>
      <c r="K199"/>
      <c r="L199" s="196"/>
      <c r="M199" s="59"/>
    </row>
    <row r="200" spans="1:20" s="4" customFormat="1" ht="104.25" customHeight="1" thickBot="1" x14ac:dyDescent="0.3">
      <c r="A200" s="221" t="s">
        <v>291</v>
      </c>
      <c r="B200" s="72" t="s">
        <v>292</v>
      </c>
      <c r="C200" s="229">
        <v>4.5081967213114753</v>
      </c>
      <c r="D200" s="222">
        <v>2.4500000000000002</v>
      </c>
      <c r="E200" s="198">
        <v>0.45650000000000002</v>
      </c>
      <c r="F200" s="197"/>
      <c r="G200" s="201"/>
      <c r="H200" s="194"/>
      <c r="I200" s="193"/>
      <c r="J200" s="196"/>
      <c r="K200" s="196"/>
      <c r="L200" s="196"/>
      <c r="M200" s="59"/>
    </row>
    <row r="201" spans="1:20" s="4" customFormat="1" ht="104.25" customHeight="1" thickBot="1" x14ac:dyDescent="0.3">
      <c r="A201" s="221" t="s">
        <v>351</v>
      </c>
      <c r="B201" s="72" t="s">
        <v>352</v>
      </c>
      <c r="C201" s="229">
        <v>4.8181818181818175</v>
      </c>
      <c r="D201" s="222">
        <v>1.94</v>
      </c>
      <c r="E201" s="198">
        <v>0.59740000000000004</v>
      </c>
      <c r="F201" s="197"/>
      <c r="G201" s="201"/>
      <c r="H201" s="194"/>
      <c r="I201" s="193"/>
      <c r="J201" s="194"/>
      <c r="K201" s="195"/>
      <c r="L201" s="196"/>
      <c r="M201" s="59"/>
    </row>
    <row r="202" spans="1:20" s="4" customFormat="1" ht="104.25" customHeight="1" thickBot="1" x14ac:dyDescent="0.3">
      <c r="A202" s="221" t="s">
        <v>374</v>
      </c>
      <c r="B202" s="72" t="s">
        <v>375</v>
      </c>
      <c r="C202" s="229">
        <v>4.8360655737704921</v>
      </c>
      <c r="D202" s="222">
        <v>3.0000000000000004</v>
      </c>
      <c r="E202" s="198">
        <v>0.37969999999999998</v>
      </c>
      <c r="F202" s="197"/>
      <c r="G202" s="201"/>
      <c r="H202" s="194"/>
      <c r="I202" s="193"/>
      <c r="J202" s="194"/>
      <c r="K202" s="195"/>
      <c r="L202" s="196"/>
      <c r="M202" s="59"/>
    </row>
    <row r="203" spans="1:20" s="4" customFormat="1" ht="104.25" customHeight="1" thickBot="1" x14ac:dyDescent="0.3">
      <c r="A203" s="221" t="s">
        <v>432</v>
      </c>
      <c r="B203" s="72" t="s">
        <v>433</v>
      </c>
      <c r="C203" s="229">
        <v>9.8181818181818183</v>
      </c>
      <c r="D203" s="222">
        <v>6.58</v>
      </c>
      <c r="E203" s="198">
        <v>0.32979999999999998</v>
      </c>
      <c r="F203" s="197"/>
      <c r="G203" s="201"/>
      <c r="H203" s="194"/>
      <c r="I203" s="193"/>
      <c r="J203" s="194"/>
      <c r="K203" s="195"/>
      <c r="L203" s="196"/>
      <c r="M203" s="59"/>
    </row>
    <row r="204" spans="1:20" s="5" customFormat="1" ht="104.25" customHeight="1" thickBot="1" x14ac:dyDescent="0.3">
      <c r="A204" s="221" t="s">
        <v>384</v>
      </c>
      <c r="B204" s="72" t="s">
        <v>385</v>
      </c>
      <c r="C204" s="229">
        <v>9</v>
      </c>
      <c r="D204" s="222">
        <v>3.5000000000000004</v>
      </c>
      <c r="E204" s="198">
        <v>0.61109999999999998</v>
      </c>
      <c r="F204" s="197"/>
      <c r="G204" s="201"/>
      <c r="H204" s="194"/>
      <c r="I204" s="193"/>
      <c r="J204" s="194"/>
      <c r="K204" s="195"/>
      <c r="L204" s="196"/>
      <c r="M204" s="59"/>
    </row>
    <row r="205" spans="1:20" ht="165.75" customHeight="1" thickBot="1" x14ac:dyDescent="0.4">
      <c r="A205" s="221" t="s">
        <v>434</v>
      </c>
      <c r="B205" s="72" t="s">
        <v>435</v>
      </c>
      <c r="C205" s="229">
        <v>8.1147540983606561</v>
      </c>
      <c r="D205" s="222">
        <v>2.9000000000000004</v>
      </c>
      <c r="E205" s="198">
        <v>0.64259999999999995</v>
      </c>
      <c r="F205" s="197"/>
      <c r="G205" s="201"/>
      <c r="H205" s="194"/>
      <c r="I205" s="193"/>
      <c r="J205" s="194"/>
      <c r="K205" s="195"/>
      <c r="L205" s="196"/>
      <c r="M205" s="59"/>
      <c r="N205" s="3"/>
      <c r="O205" s="3"/>
      <c r="P205" s="3"/>
      <c r="Q205" s="3"/>
      <c r="R205" s="3"/>
      <c r="S205" s="3"/>
      <c r="T205" s="3"/>
    </row>
    <row r="206" spans="1:20" ht="117" customHeight="1" thickBot="1" x14ac:dyDescent="0.4">
      <c r="A206" s="221" t="s">
        <v>347</v>
      </c>
      <c r="B206" s="72" t="s">
        <v>348</v>
      </c>
      <c r="C206" s="229">
        <v>8.0909090909090899</v>
      </c>
      <c r="D206" s="222">
        <v>3.0500000000000003</v>
      </c>
      <c r="E206" s="198">
        <v>0.623</v>
      </c>
      <c r="F206" s="197"/>
      <c r="G206" s="201"/>
      <c r="H206" s="194"/>
      <c r="I206" s="193"/>
      <c r="J206" s="194"/>
      <c r="K206" s="195"/>
      <c r="L206" s="196"/>
      <c r="M206" s="59"/>
      <c r="N206" s="3"/>
      <c r="O206" s="3"/>
      <c r="P206" s="3"/>
      <c r="Q206" s="3"/>
      <c r="R206" s="3"/>
      <c r="S206" s="3"/>
      <c r="T206" s="3"/>
    </row>
    <row r="207" spans="1:20" ht="109.5" customHeight="1" thickBot="1" x14ac:dyDescent="0.4">
      <c r="A207" s="221" t="s">
        <v>283</v>
      </c>
      <c r="B207" s="72" t="s">
        <v>284</v>
      </c>
      <c r="C207" s="229">
        <v>4.0163934426229515</v>
      </c>
      <c r="D207" s="222">
        <v>1.94</v>
      </c>
      <c r="E207" s="198">
        <v>0.51700000000000002</v>
      </c>
      <c r="F207" s="197"/>
      <c r="G207" s="201"/>
      <c r="H207" s="194"/>
      <c r="I207" s="193"/>
      <c r="J207" s="194"/>
      <c r="K207" s="195"/>
      <c r="L207" s="196"/>
      <c r="M207" s="59"/>
      <c r="N207" s="3"/>
      <c r="O207" s="3"/>
      <c r="P207" s="3"/>
      <c r="Q207" s="3"/>
      <c r="R207" s="3"/>
      <c r="S207" s="3"/>
      <c r="T207" s="3"/>
    </row>
    <row r="208" spans="1:20" ht="109.5" customHeight="1" thickBot="1" x14ac:dyDescent="0.4">
      <c r="A208" s="221" t="s">
        <v>436</v>
      </c>
      <c r="B208" s="72" t="s">
        <v>437</v>
      </c>
      <c r="C208" s="229">
        <v>7.8688524590163933</v>
      </c>
      <c r="D208" s="222">
        <v>3.6300000000000003</v>
      </c>
      <c r="E208" s="198">
        <v>0.53869999999999996</v>
      </c>
      <c r="F208" s="197"/>
      <c r="G208" s="201"/>
      <c r="H208" s="194"/>
      <c r="I208" s="193"/>
      <c r="J208" s="194"/>
      <c r="K208" s="195"/>
      <c r="L208" s="196"/>
      <c r="M208" s="59"/>
      <c r="N208" s="3"/>
      <c r="O208" s="3"/>
      <c r="P208" s="3"/>
      <c r="Q208" s="3"/>
      <c r="R208" s="3"/>
      <c r="S208" s="3"/>
      <c r="T208" s="3"/>
    </row>
    <row r="209" spans="1:20" ht="109.5" customHeight="1" thickBot="1" x14ac:dyDescent="0.4">
      <c r="A209" s="221" t="s">
        <v>289</v>
      </c>
      <c r="B209" s="72" t="s">
        <v>290</v>
      </c>
      <c r="C209" s="229">
        <v>17.045454545454543</v>
      </c>
      <c r="D209" s="222">
        <v>7.0500000000000007</v>
      </c>
      <c r="E209" s="198">
        <v>0.58640000000000003</v>
      </c>
      <c r="F209" s="197"/>
      <c r="G209" s="201"/>
      <c r="H209" s="194"/>
      <c r="I209" s="193"/>
      <c r="J209" s="194"/>
      <c r="K209" s="195"/>
      <c r="L209" s="196"/>
      <c r="M209" s="59"/>
      <c r="N209" s="3"/>
      <c r="O209" s="3"/>
      <c r="P209" s="3"/>
      <c r="Q209" s="3"/>
      <c r="R209" s="3"/>
      <c r="S209" s="3"/>
      <c r="T209" s="3"/>
    </row>
    <row r="210" spans="1:20" ht="109.5" customHeight="1" thickBot="1" x14ac:dyDescent="0.4">
      <c r="A210" s="221" t="s">
        <v>404</v>
      </c>
      <c r="B210" s="72" t="s">
        <v>405</v>
      </c>
      <c r="C210" s="229">
        <v>4.0163934426229515</v>
      </c>
      <c r="D210" s="222">
        <v>2.1500000000000004</v>
      </c>
      <c r="E210" s="198">
        <v>0.4647</v>
      </c>
      <c r="F210" s="197"/>
      <c r="G210" s="201"/>
      <c r="H210" s="194"/>
      <c r="I210" s="193"/>
      <c r="J210" s="194"/>
      <c r="K210" s="195"/>
      <c r="L210" s="196"/>
      <c r="M210" s="59"/>
      <c r="N210" s="3"/>
      <c r="O210" s="3"/>
      <c r="P210" s="3"/>
      <c r="Q210" s="3"/>
      <c r="R210" s="3"/>
      <c r="S210" s="3"/>
      <c r="T210" s="3"/>
    </row>
    <row r="211" spans="1:20" ht="57.75" thickBot="1" x14ac:dyDescent="0.4">
      <c r="A211" s="66" t="s">
        <v>0</v>
      </c>
      <c r="B211" s="66" t="s">
        <v>1</v>
      </c>
      <c r="C211" s="66" t="s">
        <v>2</v>
      </c>
      <c r="D211" s="67" t="s">
        <v>3</v>
      </c>
      <c r="E211" s="202" t="s">
        <v>4</v>
      </c>
      <c r="F211" s="67" t="s">
        <v>54</v>
      </c>
      <c r="G211" s="201"/>
      <c r="H211" s="194"/>
      <c r="I211" s="193"/>
      <c r="J211" s="194"/>
      <c r="K211" s="195"/>
      <c r="L211" s="196"/>
      <c r="M211" s="59"/>
      <c r="N211" s="3"/>
      <c r="O211" s="3"/>
      <c r="P211" s="3"/>
      <c r="Q211" s="3"/>
      <c r="R211" s="3"/>
      <c r="S211" s="3"/>
      <c r="T211" s="3"/>
    </row>
    <row r="212" spans="1:20" ht="109.5" customHeight="1" thickBot="1" x14ac:dyDescent="0.4">
      <c r="A212" s="221" t="s">
        <v>370</v>
      </c>
      <c r="B212" s="74" t="s">
        <v>371</v>
      </c>
      <c r="C212" s="229">
        <v>9</v>
      </c>
      <c r="D212" s="222">
        <v>4.75</v>
      </c>
      <c r="E212" s="198">
        <v>0.47220000000000001</v>
      </c>
      <c r="F212" s="197"/>
      <c r="G212" s="201"/>
      <c r="H212" s="194"/>
      <c r="I212" s="193"/>
      <c r="J212" s="194"/>
      <c r="K212" s="195"/>
      <c r="L212" s="196"/>
      <c r="M212" s="59"/>
      <c r="N212" s="3"/>
      <c r="O212" s="3"/>
      <c r="P212" s="3"/>
      <c r="Q212" s="3"/>
      <c r="R212" s="3"/>
      <c r="S212" s="3"/>
      <c r="T212" s="3"/>
    </row>
    <row r="213" spans="1:20" ht="116.25" customHeight="1" thickBot="1" x14ac:dyDescent="0.4">
      <c r="A213" s="221" t="s">
        <v>368</v>
      </c>
      <c r="B213" s="72" t="s">
        <v>369</v>
      </c>
      <c r="C213" s="229">
        <v>9</v>
      </c>
      <c r="D213" s="222">
        <v>4.75</v>
      </c>
      <c r="E213" s="198">
        <v>0.47220000000000001</v>
      </c>
      <c r="F213" s="197"/>
      <c r="G213" s="201"/>
      <c r="H213" s="194"/>
      <c r="I213" s="193"/>
      <c r="J213" s="194"/>
      <c r="K213" s="195"/>
      <c r="L213" s="196"/>
      <c r="M213" s="59"/>
      <c r="N213" s="3"/>
      <c r="O213" s="3"/>
      <c r="P213" s="3"/>
      <c r="Q213" s="3"/>
      <c r="R213" s="3"/>
      <c r="S213" s="3"/>
      <c r="T213" s="3"/>
    </row>
    <row r="214" spans="1:20" ht="104.25" customHeight="1" thickBot="1" x14ac:dyDescent="0.4">
      <c r="A214" s="221" t="s">
        <v>363</v>
      </c>
      <c r="B214" s="72" t="s">
        <v>364</v>
      </c>
      <c r="C214" s="229">
        <v>8.1885245901639347</v>
      </c>
      <c r="D214" s="222">
        <v>4.5500000000000007</v>
      </c>
      <c r="E214" s="198">
        <v>0.44429999999999997</v>
      </c>
      <c r="F214" s="197"/>
      <c r="G214" s="201"/>
      <c r="H214" s="194"/>
      <c r="I214" s="193"/>
      <c r="J214" s="194"/>
      <c r="K214" s="195"/>
      <c r="L214" s="196"/>
      <c r="M214" s="59"/>
      <c r="N214" s="3"/>
      <c r="O214" s="3"/>
      <c r="P214" s="3"/>
      <c r="Q214" s="3"/>
      <c r="R214" s="3"/>
      <c r="S214" s="3"/>
      <c r="T214" s="3"/>
    </row>
    <row r="215" spans="1:20" ht="107.25" customHeight="1" thickBot="1" x14ac:dyDescent="0.4">
      <c r="A215" s="221" t="s">
        <v>353</v>
      </c>
      <c r="B215" s="72" t="s">
        <v>354</v>
      </c>
      <c r="C215" s="229">
        <v>4.4016393442622954</v>
      </c>
      <c r="D215" s="222">
        <v>1</v>
      </c>
      <c r="E215" s="198">
        <v>0.77280000000000004</v>
      </c>
      <c r="F215" s="197"/>
      <c r="G215" s="201"/>
      <c r="H215" s="194"/>
      <c r="I215" s="193"/>
      <c r="J215" s="194"/>
      <c r="K215" s="195"/>
      <c r="L215" s="196"/>
      <c r="M215" s="59"/>
      <c r="N215" s="3"/>
      <c r="O215" s="3"/>
      <c r="P215" s="3"/>
      <c r="Q215" s="3"/>
      <c r="R215" s="3"/>
      <c r="S215" s="3"/>
      <c r="T215" s="3"/>
    </row>
    <row r="216" spans="1:20" ht="110.25" customHeight="1" thickBot="1" x14ac:dyDescent="0.4">
      <c r="A216" s="221" t="s">
        <v>390</v>
      </c>
      <c r="B216" s="72" t="s">
        <v>391</v>
      </c>
      <c r="C216" s="229">
        <v>19.90909090909091</v>
      </c>
      <c r="D216" s="222">
        <v>9.85</v>
      </c>
      <c r="E216" s="198">
        <v>0.50529999999999997</v>
      </c>
      <c r="F216" s="197"/>
      <c r="G216" s="201"/>
      <c r="H216" s="194"/>
      <c r="I216" s="193"/>
      <c r="J216" s="194"/>
      <c r="K216" s="195"/>
      <c r="L216" s="196"/>
      <c r="M216" s="59"/>
      <c r="N216" s="3"/>
      <c r="O216" s="3"/>
      <c r="P216" s="3"/>
      <c r="Q216" s="3"/>
      <c r="R216" s="3"/>
      <c r="S216" s="3"/>
      <c r="T216" s="3"/>
    </row>
    <row r="217" spans="1:20" ht="109.5" customHeight="1" thickBot="1" x14ac:dyDescent="0.4">
      <c r="A217" s="221" t="s">
        <v>490</v>
      </c>
      <c r="B217" s="72" t="s">
        <v>491</v>
      </c>
      <c r="C217" s="229">
        <v>11.27</v>
      </c>
      <c r="D217" s="222">
        <v>2.5</v>
      </c>
      <c r="E217" s="198">
        <v>0.7782</v>
      </c>
      <c r="F217" s="197"/>
      <c r="G217" s="201"/>
      <c r="H217" s="194"/>
      <c r="I217" s="193"/>
      <c r="J217" s="194"/>
      <c r="K217" s="195"/>
      <c r="L217"/>
      <c r="M217" s="59"/>
      <c r="N217" s="3"/>
      <c r="O217" s="3"/>
      <c r="P217" s="3"/>
      <c r="Q217" s="3"/>
      <c r="R217" s="3"/>
      <c r="S217" s="3"/>
      <c r="T217" s="3"/>
    </row>
    <row r="218" spans="1:20" ht="109.5" customHeight="1" thickBot="1" x14ac:dyDescent="0.4">
      <c r="A218" s="221" t="s">
        <v>392</v>
      </c>
      <c r="B218" s="72" t="s">
        <v>393</v>
      </c>
      <c r="C218" s="229">
        <v>4.8770491803278695</v>
      </c>
      <c r="D218" s="222">
        <v>2.9400000000000004</v>
      </c>
      <c r="E218" s="198">
        <v>0.3972</v>
      </c>
      <c r="F218" s="197"/>
      <c r="G218" s="201"/>
      <c r="H218" s="194"/>
      <c r="I218" s="193"/>
      <c r="J218" s="194"/>
      <c r="K218" s="195"/>
      <c r="L218" s="196"/>
      <c r="M218" s="59"/>
      <c r="N218" s="3"/>
      <c r="O218" s="3"/>
      <c r="P218" s="3"/>
      <c r="Q218" s="3"/>
      <c r="R218" s="3"/>
      <c r="S218" s="3"/>
      <c r="T218" s="3"/>
    </row>
    <row r="219" spans="1:20" ht="109.5" customHeight="1" thickBot="1" x14ac:dyDescent="0.4">
      <c r="A219" s="221" t="s">
        <v>345</v>
      </c>
      <c r="B219" s="72" t="s">
        <v>346</v>
      </c>
      <c r="C219" s="229">
        <v>6.2727272727272725</v>
      </c>
      <c r="D219" s="222">
        <v>2.5000000000000004</v>
      </c>
      <c r="E219" s="198">
        <v>0.60140000000000005</v>
      </c>
      <c r="F219" s="197"/>
      <c r="G219" s="201"/>
      <c r="H219" s="194"/>
      <c r="I219" s="193"/>
      <c r="J219" s="194"/>
      <c r="K219" s="195"/>
      <c r="L219" s="196"/>
      <c r="M219" s="59"/>
      <c r="N219" s="3"/>
      <c r="O219" s="3"/>
      <c r="P219" s="3"/>
      <c r="Q219" s="3"/>
      <c r="R219" s="3"/>
      <c r="S219" s="3"/>
      <c r="T219" s="3"/>
    </row>
    <row r="220" spans="1:20" ht="109.5" customHeight="1" thickBot="1" x14ac:dyDescent="0.4">
      <c r="A220" s="221" t="s">
        <v>281</v>
      </c>
      <c r="B220" s="72" t="s">
        <v>282</v>
      </c>
      <c r="C220" s="229">
        <v>17.899999999999999</v>
      </c>
      <c r="D220" s="222">
        <v>8.9</v>
      </c>
      <c r="E220" s="198">
        <v>0.50270000000000004</v>
      </c>
      <c r="F220" s="197"/>
      <c r="G220" s="201"/>
      <c r="H220" s="194"/>
      <c r="I220" s="193"/>
      <c r="J220" s="194"/>
      <c r="K220" s="195"/>
      <c r="L220" s="196"/>
      <c r="M220" s="59"/>
      <c r="N220" s="3"/>
      <c r="O220" s="3"/>
      <c r="P220" s="3"/>
      <c r="Q220" s="3"/>
      <c r="R220" s="3"/>
      <c r="S220" s="3"/>
      <c r="T220" s="3"/>
    </row>
    <row r="221" spans="1:20" ht="109.5" customHeight="1" thickBot="1" x14ac:dyDescent="0.4">
      <c r="A221" s="221" t="s">
        <v>277</v>
      </c>
      <c r="B221" s="72" t="s">
        <v>278</v>
      </c>
      <c r="C221" s="229">
        <v>6.2666666666666666</v>
      </c>
      <c r="D221" s="222">
        <v>2.6500000000000004</v>
      </c>
      <c r="E221" s="198">
        <v>0.57709999999999995</v>
      </c>
      <c r="F221" s="197"/>
      <c r="G221" s="201"/>
      <c r="H221" s="194"/>
      <c r="I221" s="193"/>
      <c r="J221" s="194"/>
      <c r="K221" s="195"/>
      <c r="L221" s="196"/>
      <c r="M221" s="59"/>
      <c r="N221" s="3"/>
      <c r="O221" s="3"/>
      <c r="P221" s="3"/>
      <c r="Q221" s="3"/>
      <c r="R221" s="3"/>
      <c r="S221" s="3"/>
      <c r="T221" s="3"/>
    </row>
    <row r="222" spans="1:20" ht="109.5" customHeight="1" thickBot="1" x14ac:dyDescent="0.4">
      <c r="A222" s="221" t="s">
        <v>273</v>
      </c>
      <c r="B222" s="72" t="s">
        <v>274</v>
      </c>
      <c r="C222" s="229">
        <v>9.4545454545454533</v>
      </c>
      <c r="D222" s="222">
        <v>4.91</v>
      </c>
      <c r="E222" s="198">
        <v>0.48039999999999999</v>
      </c>
      <c r="F222" s="197"/>
      <c r="G222" s="201"/>
      <c r="H222" s="194"/>
      <c r="I222" s="193"/>
      <c r="J222" s="194"/>
      <c r="K222" s="195"/>
      <c r="L222" s="196"/>
      <c r="M222" s="59"/>
      <c r="N222" s="3"/>
      <c r="O222" s="3"/>
      <c r="P222" s="3"/>
      <c r="Q222" s="3"/>
      <c r="R222" s="3"/>
      <c r="S222" s="3"/>
      <c r="T222" s="3"/>
    </row>
    <row r="223" spans="1:20" ht="109.5" customHeight="1" thickBot="1" x14ac:dyDescent="0.4">
      <c r="A223" s="221" t="s">
        <v>378</v>
      </c>
      <c r="B223" s="72" t="s">
        <v>379</v>
      </c>
      <c r="C223" s="229">
        <v>11.39344262295082</v>
      </c>
      <c r="D223" s="222">
        <v>5.5500000000000007</v>
      </c>
      <c r="E223" s="198">
        <v>0.51290000000000002</v>
      </c>
      <c r="F223" s="197"/>
      <c r="G223" s="201"/>
      <c r="H223" s="194"/>
      <c r="I223" s="193"/>
      <c r="J223" s="194"/>
      <c r="K223" s="195"/>
      <c r="L223" s="196"/>
      <c r="M223" s="59"/>
      <c r="N223" s="3"/>
      <c r="O223" s="3"/>
      <c r="P223" s="3"/>
      <c r="Q223" s="3"/>
      <c r="R223" s="3"/>
      <c r="S223" s="3"/>
      <c r="T223" s="3"/>
    </row>
    <row r="224" spans="1:20" ht="109.5" customHeight="1" thickBot="1" x14ac:dyDescent="0.4">
      <c r="A224" s="221" t="s">
        <v>295</v>
      </c>
      <c r="B224" s="73" t="s">
        <v>296</v>
      </c>
      <c r="C224" s="229">
        <v>36.272727272727266</v>
      </c>
      <c r="D224" s="222">
        <v>22.68</v>
      </c>
      <c r="E224" s="198">
        <v>0.37469999999999998</v>
      </c>
      <c r="F224" s="197"/>
      <c r="G224" s="201"/>
      <c r="H224" s="194"/>
      <c r="I224" s="193"/>
      <c r="J224" s="194"/>
      <c r="K224" s="195"/>
      <c r="L224" s="196"/>
      <c r="M224" s="59"/>
      <c r="N224" s="3"/>
      <c r="O224" s="3"/>
      <c r="P224" s="3"/>
      <c r="Q224" s="3"/>
      <c r="R224" s="3"/>
      <c r="S224" s="3"/>
      <c r="T224" s="3"/>
    </row>
    <row r="225" spans="1:20" ht="109.5" customHeight="1" thickBot="1" x14ac:dyDescent="0.4">
      <c r="A225" s="221" t="s">
        <v>438</v>
      </c>
      <c r="B225" s="73" t="s">
        <v>439</v>
      </c>
      <c r="C225" s="229">
        <v>6.557377049180328</v>
      </c>
      <c r="D225" s="222">
        <v>3.3700000000000006</v>
      </c>
      <c r="E225" s="198">
        <v>0.48609999999999998</v>
      </c>
      <c r="F225" s="197"/>
      <c r="G225" s="201"/>
      <c r="H225" s="194"/>
      <c r="I225" s="193"/>
      <c r="J225" s="194"/>
      <c r="K225" s="195"/>
      <c r="L225" s="196"/>
      <c r="M225" s="59"/>
      <c r="N225" s="3"/>
      <c r="O225" s="3"/>
      <c r="P225" s="3"/>
      <c r="Q225" s="3"/>
      <c r="R225" s="3"/>
      <c r="S225" s="3"/>
      <c r="T225" s="3"/>
    </row>
    <row r="226" spans="1:20" ht="57.75" thickBot="1" x14ac:dyDescent="0.4">
      <c r="A226" s="66" t="s">
        <v>0</v>
      </c>
      <c r="B226" s="66" t="s">
        <v>1</v>
      </c>
      <c r="C226" s="66" t="s">
        <v>2</v>
      </c>
      <c r="D226" s="67" t="s">
        <v>3</v>
      </c>
      <c r="E226" s="202" t="s">
        <v>4</v>
      </c>
      <c r="F226" s="67" t="s">
        <v>54</v>
      </c>
      <c r="G226" s="201"/>
      <c r="H226" s="194"/>
      <c r="I226" s="193"/>
      <c r="J226" s="194"/>
      <c r="K226" s="195"/>
      <c r="L226" s="196"/>
      <c r="M226" s="59"/>
      <c r="N226" s="3"/>
      <c r="O226" s="3"/>
      <c r="P226" s="3"/>
      <c r="Q226" s="3"/>
      <c r="R226" s="3"/>
      <c r="S226" s="3"/>
      <c r="T226" s="3"/>
    </row>
    <row r="227" spans="1:20" ht="109.5" customHeight="1" thickBot="1" x14ac:dyDescent="0.4">
      <c r="A227" s="221" t="s">
        <v>366</v>
      </c>
      <c r="B227" s="73" t="s">
        <v>367</v>
      </c>
      <c r="C227" s="229">
        <v>9</v>
      </c>
      <c r="D227" s="222">
        <v>5.3500000000000005</v>
      </c>
      <c r="E227" s="198">
        <v>0.40560000000000002</v>
      </c>
      <c r="F227" s="197"/>
      <c r="G227" s="201"/>
      <c r="H227" s="194"/>
      <c r="I227" s="193"/>
      <c r="J227" s="194"/>
      <c r="K227" s="195"/>
      <c r="L227" s="196"/>
      <c r="M227" s="59"/>
      <c r="N227" s="3"/>
      <c r="O227" s="3"/>
      <c r="P227" s="3"/>
      <c r="Q227" s="3"/>
      <c r="R227" s="3"/>
      <c r="S227" s="3"/>
      <c r="T227" s="3"/>
    </row>
    <row r="228" spans="1:20" ht="109.5" customHeight="1" thickBot="1" x14ac:dyDescent="0.4">
      <c r="A228" s="221" t="s">
        <v>226</v>
      </c>
      <c r="B228" s="73" t="s">
        <v>492</v>
      </c>
      <c r="C228" s="229">
        <v>12.09</v>
      </c>
      <c r="D228" s="222">
        <v>7.9</v>
      </c>
      <c r="E228" s="198">
        <v>0.34660000000000002</v>
      </c>
      <c r="F228" s="197"/>
      <c r="G228" s="201"/>
      <c r="H228" s="194"/>
      <c r="I228" s="193"/>
      <c r="J228" s="194"/>
      <c r="K228" s="195"/>
      <c r="L228" s="196"/>
      <c r="M228" s="59"/>
      <c r="N228" s="3"/>
      <c r="O228" s="3"/>
      <c r="P228" s="3"/>
      <c r="Q228" s="3"/>
      <c r="R228" s="3"/>
      <c r="S228" s="3"/>
      <c r="T228" s="3"/>
    </row>
    <row r="229" spans="1:20" ht="111" customHeight="1" thickBot="1" x14ac:dyDescent="0.4">
      <c r="A229" s="221" t="s">
        <v>410</v>
      </c>
      <c r="B229" s="73" t="s">
        <v>411</v>
      </c>
      <c r="C229" s="229">
        <v>12.213114754098362</v>
      </c>
      <c r="D229" s="222">
        <v>6.0500000000000007</v>
      </c>
      <c r="E229" s="198">
        <v>0.50460000000000005</v>
      </c>
      <c r="F229" s="197"/>
      <c r="G229" s="201"/>
      <c r="H229" s="194"/>
      <c r="I229" s="193"/>
      <c r="J229" s="194"/>
      <c r="K229" s="195"/>
      <c r="L229" s="196"/>
      <c r="M229" s="59"/>
      <c r="N229" s="3"/>
      <c r="O229" s="3"/>
      <c r="P229" s="3"/>
      <c r="Q229" s="3"/>
      <c r="R229" s="3"/>
      <c r="S229" s="3"/>
      <c r="T229" s="3"/>
    </row>
    <row r="230" spans="1:20" ht="114" customHeight="1" thickBot="1" x14ac:dyDescent="0.4">
      <c r="A230" s="221" t="s">
        <v>493</v>
      </c>
      <c r="B230" s="73" t="s">
        <v>494</v>
      </c>
      <c r="C230" s="229">
        <v>6.64</v>
      </c>
      <c r="D230" s="222">
        <v>2.9</v>
      </c>
      <c r="E230" s="198">
        <v>0.56330000000000002</v>
      </c>
      <c r="F230" s="197"/>
      <c r="G230" s="201"/>
      <c r="H230" s="194"/>
      <c r="I230" s="193"/>
      <c r="J230" s="194"/>
      <c r="K230" s="195"/>
      <c r="L230" s="196"/>
      <c r="M230" s="59"/>
      <c r="N230" s="3"/>
      <c r="O230" s="3"/>
      <c r="P230" s="3"/>
      <c r="Q230" s="3"/>
      <c r="R230" s="3"/>
      <c r="S230" s="3"/>
      <c r="T230" s="3"/>
    </row>
    <row r="231" spans="1:20" ht="109.5" customHeight="1" thickBot="1" x14ac:dyDescent="0.4">
      <c r="A231" s="221" t="s">
        <v>418</v>
      </c>
      <c r="B231" s="72" t="s">
        <v>419</v>
      </c>
      <c r="C231" s="229">
        <v>18.18181818181818</v>
      </c>
      <c r="D231" s="222">
        <v>11.19</v>
      </c>
      <c r="E231" s="198">
        <v>0.3846</v>
      </c>
      <c r="F231" s="197"/>
      <c r="G231" s="201"/>
      <c r="H231" s="194"/>
      <c r="I231" s="193"/>
      <c r="J231" s="194"/>
      <c r="K231" s="195"/>
      <c r="L231" s="196"/>
      <c r="M231" s="59"/>
      <c r="N231" s="3"/>
      <c r="O231" s="3"/>
      <c r="P231" s="3"/>
      <c r="Q231" s="3"/>
      <c r="R231" s="3"/>
      <c r="S231" s="3"/>
      <c r="T231" s="3"/>
    </row>
    <row r="232" spans="1:20" ht="109.5" customHeight="1" thickBot="1" x14ac:dyDescent="0.4">
      <c r="A232" s="221" t="s">
        <v>521</v>
      </c>
      <c r="B232" s="72" t="s">
        <v>525</v>
      </c>
      <c r="C232" s="229">
        <v>17.73</v>
      </c>
      <c r="D232" s="227">
        <v>8.9</v>
      </c>
      <c r="E232" s="198">
        <v>0.49802594472645234</v>
      </c>
      <c r="F232" s="197"/>
      <c r="G232" s="201"/>
      <c r="H232" s="194"/>
      <c r="I232" s="193"/>
      <c r="J232" s="194"/>
      <c r="K232" s="195"/>
      <c r="L232" s="196"/>
      <c r="M232" s="59"/>
      <c r="N232" s="3"/>
      <c r="O232" s="3"/>
      <c r="P232" s="3"/>
      <c r="Q232" s="3"/>
      <c r="R232" s="3"/>
      <c r="S232" s="3"/>
      <c r="T232" s="3"/>
    </row>
    <row r="233" spans="1:20" ht="109.5" customHeight="1" thickBot="1" x14ac:dyDescent="0.4">
      <c r="A233" s="221" t="s">
        <v>522</v>
      </c>
      <c r="B233" s="72" t="s">
        <v>526</v>
      </c>
      <c r="C233" s="229">
        <v>17.73</v>
      </c>
      <c r="D233" s="227">
        <v>9.1999999999999993</v>
      </c>
      <c r="E233" s="198">
        <v>0.48110547095318679</v>
      </c>
      <c r="F233" s="197"/>
      <c r="G233" s="201"/>
      <c r="H233" s="194"/>
      <c r="I233" s="193"/>
      <c r="J233" s="194"/>
      <c r="K233" s="195"/>
      <c r="L233" s="196"/>
      <c r="M233" s="59"/>
      <c r="N233" s="3"/>
      <c r="O233" s="3"/>
      <c r="P233" s="3"/>
      <c r="Q233" s="3"/>
      <c r="R233" s="3"/>
      <c r="S233" s="3"/>
      <c r="T233" s="3"/>
    </row>
    <row r="234" spans="1:20" ht="109.5" customHeight="1" thickBot="1" x14ac:dyDescent="0.4">
      <c r="A234" s="221" t="s">
        <v>523</v>
      </c>
      <c r="B234" s="72" t="s">
        <v>527</v>
      </c>
      <c r="C234" s="229">
        <v>19.190000000000001</v>
      </c>
      <c r="D234" s="227">
        <v>9.9</v>
      </c>
      <c r="E234" s="198">
        <v>0.48410630536737886</v>
      </c>
      <c r="F234" s="197"/>
      <c r="G234" s="201"/>
      <c r="H234" s="194"/>
      <c r="I234" s="193"/>
      <c r="J234" s="194"/>
      <c r="K234" s="195"/>
      <c r="L234" s="196"/>
      <c r="M234" s="59"/>
      <c r="N234" s="3"/>
      <c r="O234" s="3"/>
      <c r="P234" s="3"/>
      <c r="Q234" s="3"/>
      <c r="R234" s="3"/>
      <c r="S234" s="3"/>
      <c r="T234" s="3"/>
    </row>
    <row r="235" spans="1:20" ht="109.5" customHeight="1" thickBot="1" x14ac:dyDescent="0.4">
      <c r="A235" s="221" t="s">
        <v>524</v>
      </c>
      <c r="B235" s="72" t="s">
        <v>528</v>
      </c>
      <c r="C235" s="229">
        <v>15.55</v>
      </c>
      <c r="D235" s="227">
        <v>9.9</v>
      </c>
      <c r="E235" s="198">
        <v>0.36334405144694537</v>
      </c>
      <c r="F235" s="197"/>
      <c r="G235" s="201"/>
      <c r="H235" s="194"/>
      <c r="I235" s="193"/>
      <c r="J235" s="194"/>
      <c r="K235" s="195"/>
      <c r="L235" s="196"/>
      <c r="M235" s="59"/>
      <c r="N235" s="3"/>
      <c r="O235" s="3"/>
      <c r="P235" s="3"/>
      <c r="Q235" s="3"/>
      <c r="R235" s="3"/>
      <c r="S235" s="3"/>
      <c r="T235" s="3"/>
    </row>
    <row r="236" spans="1:20" ht="109.5" customHeight="1" thickBot="1" x14ac:dyDescent="0.4">
      <c r="A236" s="221" t="s">
        <v>495</v>
      </c>
      <c r="B236" s="72" t="s">
        <v>496</v>
      </c>
      <c r="C236" s="229">
        <v>13.65</v>
      </c>
      <c r="D236" s="222">
        <v>5.8</v>
      </c>
      <c r="E236" s="198">
        <v>0.57509999999999994</v>
      </c>
      <c r="F236" s="197"/>
      <c r="G236" s="201"/>
      <c r="H236" s="194"/>
      <c r="I236" s="193"/>
      <c r="J236" s="194"/>
      <c r="K236" s="195"/>
      <c r="L236" s="196"/>
      <c r="M236" s="59"/>
      <c r="N236" s="3"/>
      <c r="O236" s="3"/>
      <c r="P236" s="3"/>
      <c r="Q236" s="3"/>
      <c r="R236" s="3"/>
      <c r="S236" s="3"/>
      <c r="T236" s="3"/>
    </row>
    <row r="237" spans="1:20" ht="109.5" customHeight="1" thickBot="1" x14ac:dyDescent="0.4">
      <c r="A237" s="221" t="s">
        <v>349</v>
      </c>
      <c r="B237" s="72" t="s">
        <v>350</v>
      </c>
      <c r="C237" s="229">
        <v>9.3636363636363633</v>
      </c>
      <c r="D237" s="222">
        <v>4.6700000000000008</v>
      </c>
      <c r="E237" s="198">
        <v>0.50129999999999997</v>
      </c>
      <c r="F237" s="197"/>
      <c r="G237" s="201"/>
      <c r="H237" s="194"/>
      <c r="I237" s="193"/>
      <c r="J237" s="194"/>
      <c r="K237" s="195"/>
      <c r="L237" s="196"/>
      <c r="M237" s="59"/>
      <c r="N237" s="3"/>
      <c r="O237" s="3"/>
      <c r="P237" s="3"/>
      <c r="Q237" s="3"/>
      <c r="R237" s="3"/>
      <c r="S237" s="3"/>
      <c r="T237" s="3"/>
    </row>
    <row r="238" spans="1:20" ht="109.5" customHeight="1" thickBot="1" x14ac:dyDescent="0.4">
      <c r="A238" s="221" t="s">
        <v>293</v>
      </c>
      <c r="B238" s="72" t="s">
        <v>294</v>
      </c>
      <c r="C238" s="229">
        <v>8.545454545454545</v>
      </c>
      <c r="D238" s="222">
        <v>4.29</v>
      </c>
      <c r="E238" s="198">
        <v>0.498</v>
      </c>
      <c r="F238" s="197"/>
      <c r="G238" s="201"/>
      <c r="H238" s="194"/>
      <c r="I238"/>
      <c r="J238" s="194"/>
      <c r="K238" s="195"/>
      <c r="L238" s="196"/>
      <c r="M238" s="59"/>
      <c r="N238" s="3"/>
      <c r="O238" s="3"/>
      <c r="P238" s="3"/>
      <c r="Q238" s="3"/>
      <c r="R238" s="3"/>
      <c r="S238" s="3"/>
      <c r="T238" s="3"/>
    </row>
    <row r="239" spans="1:20" ht="109.5" customHeight="1" thickBot="1" x14ac:dyDescent="0.4">
      <c r="A239" s="221" t="s">
        <v>402</v>
      </c>
      <c r="B239" s="72" t="s">
        <v>403</v>
      </c>
      <c r="C239" s="229">
        <v>4.4761904761904763</v>
      </c>
      <c r="D239" s="222">
        <v>2.5500000000000003</v>
      </c>
      <c r="E239" s="198">
        <v>0.43030000000000002</v>
      </c>
      <c r="F239" s="197"/>
      <c r="G239" s="201"/>
      <c r="H239" s="194"/>
      <c r="I239" s="193"/>
      <c r="J239" s="194"/>
      <c r="K239" s="195"/>
      <c r="L239" s="196"/>
      <c r="M239" s="59"/>
      <c r="N239" s="3"/>
      <c r="O239" s="3"/>
      <c r="P239" s="3"/>
      <c r="Q239" s="3"/>
      <c r="R239" s="3"/>
      <c r="S239" s="3"/>
      <c r="T239" s="3"/>
    </row>
    <row r="240" spans="1:20" ht="109.5" customHeight="1" thickBot="1" x14ac:dyDescent="0.4">
      <c r="A240" s="221" t="s">
        <v>396</v>
      </c>
      <c r="B240" s="72" t="s">
        <v>397</v>
      </c>
      <c r="C240" s="229">
        <v>16.311475409836063</v>
      </c>
      <c r="D240" s="222">
        <v>10.4</v>
      </c>
      <c r="E240" s="198">
        <v>0.3624</v>
      </c>
      <c r="F240" s="197"/>
      <c r="G240" s="201"/>
      <c r="H240" s="194"/>
      <c r="I240" s="193"/>
      <c r="J240" s="194"/>
      <c r="K240" s="195"/>
      <c r="L240" s="196"/>
      <c r="M240" s="59"/>
      <c r="N240" s="3"/>
      <c r="O240" s="3"/>
      <c r="P240" s="3"/>
      <c r="Q240" s="3"/>
      <c r="R240" s="3"/>
      <c r="S240" s="3"/>
      <c r="T240" s="3"/>
    </row>
    <row r="241" spans="1:20" ht="57.75" thickBot="1" x14ac:dyDescent="0.4">
      <c r="A241" s="66" t="s">
        <v>0</v>
      </c>
      <c r="B241" s="66" t="s">
        <v>1</v>
      </c>
      <c r="C241" s="66" t="s">
        <v>2</v>
      </c>
      <c r="D241" s="67" t="s">
        <v>3</v>
      </c>
      <c r="E241" s="202" t="s">
        <v>4</v>
      </c>
      <c r="F241" s="67" t="s">
        <v>54</v>
      </c>
      <c r="G241" s="201"/>
      <c r="H241" s="194"/>
      <c r="I241" s="193"/>
      <c r="J241" s="194"/>
      <c r="K241" s="195"/>
      <c r="L241" s="196"/>
      <c r="M241" s="59"/>
      <c r="N241" s="3"/>
      <c r="O241" s="3"/>
      <c r="P241" s="3"/>
      <c r="Q241" s="3"/>
      <c r="R241" s="3"/>
      <c r="S241" s="3"/>
      <c r="T241" s="3"/>
    </row>
    <row r="242" spans="1:20" ht="111.75" customHeight="1" thickBot="1" x14ac:dyDescent="0.4">
      <c r="A242" s="221" t="s">
        <v>412</v>
      </c>
      <c r="B242" s="72" t="s">
        <v>413</v>
      </c>
      <c r="C242" s="229">
        <v>18.18181818181818</v>
      </c>
      <c r="D242" s="222">
        <v>11.4</v>
      </c>
      <c r="E242" s="198">
        <v>0.373</v>
      </c>
      <c r="F242" s="197"/>
      <c r="G242" s="201"/>
      <c r="H242" s="194"/>
      <c r="I242" s="193"/>
      <c r="J242" s="194"/>
      <c r="K242" s="195"/>
      <c r="L242" s="196"/>
      <c r="M242" s="59"/>
      <c r="N242" s="3"/>
      <c r="O242" s="3"/>
      <c r="P242" s="3"/>
      <c r="Q242" s="3"/>
      <c r="R242" s="3"/>
      <c r="S242" s="3"/>
      <c r="T242" s="3"/>
    </row>
    <row r="243" spans="1:20" ht="116.25" customHeight="1" thickBot="1" x14ac:dyDescent="0.4">
      <c r="A243" s="221" t="s">
        <v>361</v>
      </c>
      <c r="B243" s="72" t="s">
        <v>362</v>
      </c>
      <c r="C243" s="229">
        <v>4.3</v>
      </c>
      <c r="D243" s="222">
        <v>1.7</v>
      </c>
      <c r="E243" s="198">
        <v>0.60460000000000003</v>
      </c>
      <c r="F243" s="197"/>
      <c r="G243" s="201"/>
      <c r="H243" s="194"/>
      <c r="I243" s="193"/>
      <c r="J243" s="194"/>
      <c r="K243" s="195"/>
      <c r="L243" s="196"/>
      <c r="M243" s="59"/>
      <c r="N243" s="3"/>
      <c r="O243" s="3"/>
      <c r="P243" s="3"/>
      <c r="Q243" s="3"/>
      <c r="R243" s="3"/>
      <c r="S243" s="3"/>
      <c r="T243" s="3"/>
    </row>
    <row r="244" spans="1:20" ht="116.25" customHeight="1" thickBot="1" x14ac:dyDescent="0.4">
      <c r="A244" s="221" t="s">
        <v>408</v>
      </c>
      <c r="B244" s="72" t="s">
        <v>409</v>
      </c>
      <c r="C244" s="229">
        <v>10.245901639344263</v>
      </c>
      <c r="D244" s="222">
        <v>5.1000000000000005</v>
      </c>
      <c r="E244" s="198">
        <v>0.50219999999999998</v>
      </c>
      <c r="F244" s="197"/>
      <c r="G244" s="201"/>
      <c r="H244" s="194"/>
      <c r="I244" s="193"/>
      <c r="J244" s="194"/>
      <c r="K244" s="195"/>
      <c r="L244" s="196"/>
      <c r="M244" s="59"/>
      <c r="N244" s="3"/>
      <c r="O244" s="3"/>
      <c r="P244" s="3"/>
      <c r="Q244" s="3"/>
      <c r="R244" s="3"/>
      <c r="S244" s="3"/>
      <c r="T244" s="3"/>
    </row>
    <row r="245" spans="1:20" ht="109.5" customHeight="1" thickBot="1" x14ac:dyDescent="0.4">
      <c r="A245" s="221" t="s">
        <v>497</v>
      </c>
      <c r="B245" s="72" t="s">
        <v>498</v>
      </c>
      <c r="C245" s="229">
        <v>12.27</v>
      </c>
      <c r="D245" s="222">
        <v>5.9</v>
      </c>
      <c r="E245" s="198">
        <v>0.51919999999999999</v>
      </c>
      <c r="F245" s="197"/>
      <c r="G245" s="201"/>
      <c r="H245" s="194"/>
      <c r="I245" s="193"/>
      <c r="J245" s="194"/>
      <c r="K245" s="195"/>
      <c r="L245" s="196"/>
      <c r="M245" s="59"/>
      <c r="N245" s="3"/>
      <c r="O245" s="3"/>
      <c r="P245" s="3"/>
      <c r="Q245" s="3"/>
      <c r="R245" s="3"/>
      <c r="S245" s="3"/>
      <c r="T245" s="3"/>
    </row>
    <row r="246" spans="1:20" ht="109.5" customHeight="1" thickBot="1" x14ac:dyDescent="0.4">
      <c r="A246" s="221" t="s">
        <v>271</v>
      </c>
      <c r="B246" s="72" t="s">
        <v>272</v>
      </c>
      <c r="C246" s="229">
        <v>28.09090909090909</v>
      </c>
      <c r="D246" s="222">
        <v>15.05</v>
      </c>
      <c r="E246" s="198">
        <v>0.4642</v>
      </c>
      <c r="F246" s="197"/>
      <c r="G246" s="201"/>
      <c r="H246" s="194"/>
      <c r="I246" s="193"/>
      <c r="J246" s="194"/>
      <c r="K246" s="195"/>
      <c r="L246" s="196"/>
      <c r="M246" s="59"/>
      <c r="N246" s="3"/>
      <c r="O246" s="3"/>
      <c r="P246" s="3"/>
      <c r="Q246" s="3"/>
      <c r="R246" s="3"/>
      <c r="S246" s="3"/>
      <c r="T246" s="3"/>
    </row>
    <row r="247" spans="1:20" ht="109.5" customHeight="1" thickBot="1" x14ac:dyDescent="0.4">
      <c r="A247" s="221" t="s">
        <v>275</v>
      </c>
      <c r="B247" s="72" t="s">
        <v>276</v>
      </c>
      <c r="C247" s="229">
        <v>16.818181818181817</v>
      </c>
      <c r="D247" s="222">
        <v>11.55</v>
      </c>
      <c r="E247" s="198">
        <v>0.31319999999999998</v>
      </c>
      <c r="F247" s="197"/>
      <c r="G247" s="201"/>
      <c r="H247" s="194"/>
      <c r="I247" s="193"/>
      <c r="J247" s="194"/>
      <c r="K247" s="195"/>
      <c r="L247" s="196"/>
      <c r="M247" s="59"/>
      <c r="N247" s="3"/>
      <c r="O247" s="3"/>
      <c r="P247" s="3"/>
      <c r="Q247" s="3"/>
      <c r="R247" s="3"/>
      <c r="S247" s="3"/>
      <c r="T247" s="3"/>
    </row>
    <row r="248" spans="1:20" ht="109.5" customHeight="1" thickBot="1" x14ac:dyDescent="0.4">
      <c r="A248" s="221" t="s">
        <v>269</v>
      </c>
      <c r="B248" s="72" t="s">
        <v>270</v>
      </c>
      <c r="C248" s="229">
        <v>4.4545454545454541</v>
      </c>
      <c r="D248" s="222">
        <v>1.75</v>
      </c>
      <c r="E248" s="198">
        <v>0.60709999999999997</v>
      </c>
      <c r="F248" s="197"/>
      <c r="G248" s="201"/>
      <c r="H248" s="194"/>
      <c r="I248" s="193"/>
      <c r="J248" s="194"/>
      <c r="K248" s="195"/>
      <c r="L248" s="196"/>
      <c r="M248" s="59"/>
      <c r="N248" s="3"/>
      <c r="O248" s="3"/>
      <c r="P248" s="3"/>
      <c r="Q248" s="3"/>
      <c r="R248" s="3"/>
      <c r="S248" s="3"/>
      <c r="T248" s="3"/>
    </row>
    <row r="249" spans="1:20" ht="109.5" customHeight="1" thickBot="1" x14ac:dyDescent="0.55000000000000004">
      <c r="A249" s="221" t="s">
        <v>386</v>
      </c>
      <c r="B249" s="74" t="s">
        <v>387</v>
      </c>
      <c r="C249" s="229">
        <v>9</v>
      </c>
      <c r="D249" s="222">
        <v>3.5500000000000003</v>
      </c>
      <c r="E249" s="198">
        <v>0.60560000000000003</v>
      </c>
      <c r="F249" s="197"/>
      <c r="G249" s="201"/>
      <c r="H249" s="194"/>
      <c r="I249" s="193"/>
      <c r="J249" s="194"/>
      <c r="K249" s="205"/>
      <c r="L249" s="88"/>
      <c r="M249" s="2"/>
      <c r="N249" s="3"/>
      <c r="O249" s="3"/>
      <c r="P249" s="3"/>
      <c r="Q249" s="3"/>
      <c r="R249" s="3"/>
      <c r="S249" s="3"/>
      <c r="T249" s="3"/>
    </row>
    <row r="250" spans="1:20" ht="109.5" customHeight="1" thickBot="1" x14ac:dyDescent="0.55000000000000004">
      <c r="A250" s="221" t="s">
        <v>376</v>
      </c>
      <c r="B250" s="72" t="s">
        <v>377</v>
      </c>
      <c r="C250" s="229">
        <v>14.818181818181818</v>
      </c>
      <c r="D250" s="222">
        <v>7.3500000000000005</v>
      </c>
      <c r="E250" s="198">
        <v>0.504</v>
      </c>
      <c r="F250" s="197"/>
      <c r="G250" s="88"/>
      <c r="H250" s="90"/>
      <c r="I250" s="88"/>
      <c r="J250" s="90"/>
      <c r="K250" s="205"/>
      <c r="L250" s="88"/>
      <c r="M250" s="2"/>
      <c r="N250" s="3"/>
      <c r="O250" s="3"/>
      <c r="P250" s="3"/>
      <c r="Q250" s="3"/>
      <c r="R250" s="3"/>
      <c r="S250" s="3"/>
      <c r="T250" s="3"/>
    </row>
    <row r="251" spans="1:20" ht="109.5" customHeight="1" thickBot="1" x14ac:dyDescent="0.55000000000000004">
      <c r="A251" s="221" t="s">
        <v>372</v>
      </c>
      <c r="B251" s="72" t="s">
        <v>373</v>
      </c>
      <c r="C251" s="229">
        <v>15.363636363636365</v>
      </c>
      <c r="D251" s="222">
        <v>7.7500000000000009</v>
      </c>
      <c r="E251" s="198">
        <v>0.49559999999999998</v>
      </c>
      <c r="F251" s="197"/>
      <c r="G251" s="88"/>
      <c r="H251" s="90"/>
      <c r="I251" s="88"/>
      <c r="J251" s="90"/>
      <c r="K251" s="205"/>
      <c r="L251" s="88"/>
      <c r="M251" s="2"/>
      <c r="N251" s="3"/>
      <c r="O251" s="3"/>
      <c r="P251" s="3"/>
      <c r="Q251" s="3"/>
      <c r="R251" s="3"/>
      <c r="S251" s="3"/>
      <c r="T251" s="3"/>
    </row>
    <row r="252" spans="1:20" ht="109.5" customHeight="1" x14ac:dyDescent="1.05">
      <c r="A252" s="68"/>
      <c r="B252" s="78"/>
      <c r="C252" s="79"/>
      <c r="D252" s="204"/>
      <c r="E252" s="200"/>
      <c r="F252" s="201"/>
      <c r="G252" s="90"/>
      <c r="H252" s="90"/>
      <c r="I252" s="90"/>
      <c r="J252" s="90"/>
      <c r="K252" s="90"/>
      <c r="L252" s="90"/>
      <c r="M252" s="90"/>
      <c r="N252" s="3"/>
      <c r="O252" s="3"/>
      <c r="P252" s="3"/>
      <c r="Q252" s="3"/>
      <c r="R252" s="3"/>
      <c r="S252" s="3"/>
      <c r="T252" s="3"/>
    </row>
    <row r="253" spans="1:20" ht="109.5" customHeight="1" x14ac:dyDescent="1.05">
      <c r="A253" s="68"/>
      <c r="B253" s="1"/>
      <c r="C253" s="34"/>
      <c r="D253" s="87"/>
      <c r="E253" s="88"/>
      <c r="F253" s="90"/>
      <c r="G253" s="90"/>
      <c r="H253" s="90"/>
      <c r="I253" s="90"/>
      <c r="J253" s="90"/>
      <c r="K253" s="90"/>
      <c r="L253" s="90"/>
      <c r="M253" s="90"/>
      <c r="N253" s="3"/>
      <c r="O253" s="3"/>
      <c r="P253" s="3"/>
      <c r="Q253" s="3"/>
      <c r="R253" s="3"/>
      <c r="S253" s="3"/>
      <c r="T253" s="3"/>
    </row>
    <row r="254" spans="1:20" ht="109.5" customHeight="1" x14ac:dyDescent="0.5">
      <c r="A254" s="20"/>
      <c r="B254" s="1"/>
      <c r="C254" s="34"/>
      <c r="D254" s="87"/>
      <c r="E254" s="88"/>
      <c r="F254" s="90"/>
      <c r="G254" s="206"/>
      <c r="H254" s="207"/>
      <c r="J254" s="208"/>
      <c r="L254" s="189"/>
      <c r="M254" s="6"/>
      <c r="N254" s="3"/>
      <c r="O254" s="3"/>
      <c r="P254" s="3"/>
      <c r="Q254" s="3"/>
      <c r="R254" s="3"/>
      <c r="S254" s="3"/>
      <c r="T254" s="3"/>
    </row>
    <row r="255" spans="1:20" ht="119.25" customHeight="1" x14ac:dyDescent="0.5">
      <c r="A255" s="20"/>
      <c r="B255" s="2"/>
      <c r="C255" s="35"/>
      <c r="D255" s="87"/>
      <c r="E255" s="88"/>
      <c r="F255" s="90"/>
      <c r="G255" s="206"/>
      <c r="H255" s="207"/>
      <c r="J255" s="208"/>
      <c r="L255" s="189"/>
      <c r="M255" s="6"/>
      <c r="N255" s="3"/>
      <c r="O255" s="3"/>
      <c r="P255" s="3"/>
      <c r="Q255" s="3"/>
      <c r="R255" s="3"/>
      <c r="S255" s="3"/>
      <c r="T255" s="3"/>
    </row>
    <row r="256" spans="1:20" ht="86.25" customHeight="1" x14ac:dyDescent="0.5">
      <c r="A256" s="20"/>
      <c r="B256" s="2"/>
      <c r="C256" s="35"/>
      <c r="D256" s="87"/>
      <c r="E256" s="88"/>
      <c r="F256" s="90"/>
      <c r="G256" s="206"/>
      <c r="H256" s="207"/>
      <c r="J256" s="208"/>
      <c r="L256" s="189"/>
      <c r="M256" s="6"/>
      <c r="N256" s="3"/>
      <c r="O256" s="3"/>
      <c r="P256" s="3"/>
      <c r="Q256" s="3"/>
      <c r="R256" s="3"/>
      <c r="S256" s="3"/>
      <c r="T256" s="3"/>
    </row>
    <row r="257" spans="1:20" ht="64.5" customHeight="1" x14ac:dyDescent="0.5">
      <c r="A257" s="21"/>
      <c r="B257" s="2"/>
      <c r="C257" s="35"/>
      <c r="D257" s="87"/>
      <c r="E257" s="88"/>
      <c r="F257" s="90"/>
      <c r="G257" s="206"/>
      <c r="H257" s="207"/>
      <c r="J257" s="208"/>
      <c r="L257" s="189"/>
      <c r="M257" s="6"/>
      <c r="N257" s="3"/>
      <c r="O257" s="3"/>
      <c r="P257" s="3"/>
      <c r="Q257" s="3"/>
      <c r="R257" s="3"/>
      <c r="S257" s="3"/>
      <c r="T257" s="3"/>
    </row>
    <row r="258" spans="1:20" ht="104.25" customHeight="1" x14ac:dyDescent="0.5">
      <c r="A258" s="21"/>
      <c r="B258" s="2"/>
      <c r="C258" s="35"/>
      <c r="D258" s="87"/>
      <c r="E258" s="88"/>
      <c r="F258" s="90"/>
      <c r="G258" s="206"/>
      <c r="H258" s="207"/>
      <c r="J258" s="208"/>
      <c r="L258" s="189"/>
      <c r="M258" s="6"/>
      <c r="N258" s="3"/>
      <c r="O258" s="3"/>
      <c r="P258" s="3"/>
      <c r="Q258" s="3"/>
      <c r="R258" s="3"/>
      <c r="S258" s="3"/>
      <c r="T258" s="3"/>
    </row>
    <row r="259" spans="1:20" ht="104.25" customHeight="1" x14ac:dyDescent="0.5">
      <c r="A259" s="21"/>
      <c r="B259" s="2"/>
      <c r="C259" s="35"/>
      <c r="D259" s="87"/>
      <c r="E259" s="88"/>
      <c r="F259" s="90"/>
      <c r="G259" s="206"/>
      <c r="H259" s="207"/>
      <c r="J259" s="208"/>
      <c r="L259" s="189"/>
      <c r="M259" s="6"/>
      <c r="N259" s="3"/>
      <c r="O259" s="3"/>
      <c r="P259" s="3"/>
      <c r="Q259" s="3"/>
      <c r="R259" s="3"/>
      <c r="S259" s="3"/>
      <c r="T259" s="3"/>
    </row>
    <row r="260" spans="1:20" ht="104.25" customHeight="1" x14ac:dyDescent="0.5">
      <c r="A260" s="21"/>
      <c r="B260" s="2"/>
      <c r="C260" s="35"/>
      <c r="D260" s="87"/>
      <c r="E260" s="88"/>
      <c r="F260" s="90"/>
      <c r="G260" s="206"/>
      <c r="H260" s="207"/>
      <c r="J260" s="208"/>
      <c r="L260" s="189"/>
      <c r="M260" s="6"/>
      <c r="N260" s="3"/>
      <c r="O260" s="3"/>
      <c r="P260" s="3"/>
      <c r="Q260" s="3"/>
      <c r="R260" s="3"/>
      <c r="S260" s="3"/>
      <c r="T260" s="3"/>
    </row>
    <row r="261" spans="1:20" ht="104.25" customHeight="1" x14ac:dyDescent="0.5">
      <c r="A261" s="21"/>
      <c r="B261" s="2"/>
      <c r="C261" s="35"/>
      <c r="D261" s="87"/>
      <c r="E261" s="88"/>
      <c r="F261" s="90"/>
      <c r="G261" s="206"/>
      <c r="H261" s="207"/>
      <c r="J261" s="208"/>
      <c r="L261" s="189"/>
      <c r="M261" s="6"/>
      <c r="N261" s="3"/>
      <c r="O261" s="3"/>
      <c r="P261" s="3"/>
      <c r="Q261" s="3"/>
      <c r="R261" s="3"/>
      <c r="S261" s="3"/>
      <c r="T261" s="3"/>
    </row>
    <row r="262" spans="1:20" ht="104.25" customHeight="1" x14ac:dyDescent="0.5">
      <c r="A262" s="21"/>
      <c r="C262" s="36"/>
      <c r="D262" s="189"/>
      <c r="E262" s="206"/>
      <c r="F262" s="207"/>
      <c r="G262" s="206"/>
      <c r="H262" s="207"/>
      <c r="J262" s="208"/>
      <c r="L262" s="189"/>
      <c r="M262" s="6"/>
      <c r="N262" s="3"/>
      <c r="O262" s="3"/>
      <c r="P262" s="3"/>
      <c r="Q262" s="3"/>
      <c r="R262" s="3"/>
      <c r="S262" s="3"/>
      <c r="T262" s="3"/>
    </row>
    <row r="263" spans="1:20" ht="104.25" customHeight="1" x14ac:dyDescent="0.5">
      <c r="A263" s="21"/>
      <c r="C263" s="36"/>
      <c r="D263" s="189"/>
      <c r="E263" s="206"/>
      <c r="F263" s="207"/>
      <c r="G263" s="206"/>
      <c r="H263" s="207"/>
      <c r="J263" s="208"/>
      <c r="L263" s="189"/>
      <c r="M263" s="6"/>
      <c r="N263" s="3"/>
      <c r="O263" s="3"/>
      <c r="P263" s="3"/>
      <c r="Q263" s="3"/>
      <c r="R263" s="3"/>
      <c r="S263" s="3"/>
      <c r="T263" s="3"/>
    </row>
    <row r="264" spans="1:20" ht="104.25" customHeight="1" x14ac:dyDescent="0.5">
      <c r="A264" s="21"/>
      <c r="C264" s="36"/>
      <c r="D264" s="189"/>
      <c r="E264" s="206"/>
      <c r="F264" s="207"/>
      <c r="G264" s="206"/>
      <c r="H264" s="207"/>
      <c r="J264" s="208"/>
      <c r="L264" s="189"/>
      <c r="M264" s="6"/>
      <c r="N264" s="3"/>
      <c r="O264" s="3"/>
      <c r="P264" s="3"/>
      <c r="Q264" s="3"/>
      <c r="R264" s="3"/>
      <c r="S264" s="3"/>
      <c r="T264" s="3"/>
    </row>
    <row r="265" spans="1:20" ht="104.25" customHeight="1" x14ac:dyDescent="0.5">
      <c r="A265" s="21"/>
      <c r="C265" s="36"/>
      <c r="D265" s="189"/>
      <c r="E265" s="206"/>
      <c r="F265" s="207"/>
      <c r="G265" s="206"/>
      <c r="H265" s="207"/>
      <c r="J265" s="208"/>
      <c r="L265" s="189"/>
      <c r="M265" s="6"/>
      <c r="N265" s="3"/>
      <c r="O265" s="3"/>
      <c r="P265" s="3"/>
      <c r="Q265" s="3"/>
      <c r="R265" s="3"/>
      <c r="S265" s="3"/>
      <c r="T265" s="3"/>
    </row>
    <row r="266" spans="1:20" ht="104.25" customHeight="1" x14ac:dyDescent="0.5">
      <c r="A266" s="22"/>
      <c r="C266" s="36"/>
      <c r="D266" s="189"/>
      <c r="E266" s="206"/>
      <c r="F266" s="207"/>
      <c r="G266" s="206"/>
      <c r="H266" s="207"/>
      <c r="J266" s="208"/>
      <c r="L266" s="189"/>
      <c r="M266" s="6"/>
      <c r="N266" s="3"/>
      <c r="O266" s="3"/>
      <c r="P266" s="3"/>
      <c r="Q266" s="3"/>
      <c r="R266" s="3"/>
      <c r="S266" s="3"/>
      <c r="T266" s="3"/>
    </row>
    <row r="267" spans="1:20" ht="104.25" customHeight="1" x14ac:dyDescent="0.5">
      <c r="A267" s="22"/>
      <c r="C267" s="36"/>
      <c r="D267" s="189"/>
      <c r="E267" s="206"/>
      <c r="F267" s="207"/>
      <c r="G267" s="206"/>
      <c r="H267" s="207"/>
      <c r="J267" s="208"/>
      <c r="L267" s="189"/>
      <c r="M267" s="6"/>
      <c r="N267" s="3"/>
      <c r="O267" s="3"/>
      <c r="P267" s="3"/>
      <c r="Q267" s="3"/>
      <c r="R267" s="3"/>
      <c r="S267" s="3"/>
      <c r="T267" s="3"/>
    </row>
    <row r="268" spans="1:20" ht="104.25" customHeight="1" x14ac:dyDescent="0.5">
      <c r="A268" s="22"/>
      <c r="C268" s="36"/>
      <c r="D268" s="189"/>
      <c r="E268" s="206"/>
      <c r="F268" s="207"/>
      <c r="G268" s="206"/>
      <c r="H268" s="207"/>
      <c r="J268" s="208"/>
      <c r="L268" s="189"/>
      <c r="M268" s="6"/>
      <c r="N268" s="3"/>
      <c r="O268" s="3"/>
      <c r="P268" s="3"/>
      <c r="Q268" s="3"/>
      <c r="R268" s="3"/>
      <c r="S268" s="3"/>
      <c r="T268" s="3"/>
    </row>
    <row r="269" spans="1:20" ht="53.1" customHeight="1" x14ac:dyDescent="0.5">
      <c r="A269" s="22"/>
      <c r="C269" s="36"/>
      <c r="D269" s="189"/>
      <c r="E269" s="206"/>
      <c r="F269" s="207"/>
      <c r="G269" s="206"/>
      <c r="H269" s="207"/>
      <c r="J269" s="208"/>
      <c r="L269" s="189"/>
      <c r="M269" s="6"/>
      <c r="N269" s="3"/>
      <c r="O269" s="3"/>
      <c r="P269" s="3"/>
      <c r="Q269" s="3"/>
      <c r="R269" s="3"/>
      <c r="S269" s="3"/>
      <c r="T269" s="3"/>
    </row>
    <row r="270" spans="1:20" ht="100.5" customHeight="1" x14ac:dyDescent="0.5">
      <c r="A270" s="22"/>
      <c r="C270" s="36"/>
      <c r="D270" s="189"/>
      <c r="E270" s="206"/>
      <c r="F270" s="207"/>
      <c r="G270" s="206"/>
      <c r="H270" s="207"/>
      <c r="J270" s="208"/>
      <c r="L270" s="189"/>
      <c r="M270" s="6"/>
      <c r="N270" s="3"/>
      <c r="O270" s="3"/>
      <c r="P270" s="3"/>
      <c r="Q270" s="3"/>
      <c r="R270" s="3"/>
      <c r="S270" s="3"/>
      <c r="T270" s="3"/>
    </row>
    <row r="271" spans="1:20" ht="104.25" customHeight="1" x14ac:dyDescent="0.5">
      <c r="A271" s="22"/>
      <c r="C271" s="36"/>
      <c r="D271" s="189"/>
      <c r="E271" s="206"/>
      <c r="F271" s="207"/>
      <c r="G271" s="206"/>
      <c r="H271" s="207"/>
      <c r="J271" s="208"/>
      <c r="L271" s="189"/>
      <c r="M271" s="6"/>
      <c r="N271" s="3"/>
      <c r="O271" s="3"/>
      <c r="P271" s="3"/>
      <c r="Q271" s="3"/>
      <c r="R271" s="3"/>
      <c r="S271" s="3"/>
      <c r="T271" s="3"/>
    </row>
    <row r="272" spans="1:20" ht="104.25" customHeight="1" x14ac:dyDescent="0.5">
      <c r="A272" s="22"/>
      <c r="C272" s="36"/>
      <c r="D272" s="189"/>
      <c r="E272" s="206"/>
      <c r="F272" s="207"/>
      <c r="G272" s="206"/>
      <c r="H272" s="207"/>
      <c r="J272" s="208"/>
      <c r="L272" s="189"/>
      <c r="M272" s="6"/>
      <c r="N272" s="3"/>
      <c r="O272" s="3"/>
      <c r="P272" s="3"/>
      <c r="Q272" s="3"/>
      <c r="R272" s="3"/>
      <c r="S272" s="3"/>
      <c r="T272" s="3"/>
    </row>
    <row r="273" spans="1:20" ht="104.25" customHeight="1" x14ac:dyDescent="0.5">
      <c r="A273" s="22"/>
      <c r="C273" s="36"/>
      <c r="D273" s="189"/>
      <c r="E273" s="206"/>
      <c r="F273" s="207"/>
      <c r="G273" s="206"/>
      <c r="H273" s="207"/>
      <c r="J273" s="208"/>
      <c r="L273" s="189"/>
      <c r="M273" s="6"/>
      <c r="N273" s="3"/>
      <c r="O273" s="3"/>
      <c r="P273" s="3"/>
      <c r="Q273" s="3"/>
      <c r="R273" s="3"/>
      <c r="S273" s="3"/>
      <c r="T273" s="3"/>
    </row>
    <row r="274" spans="1:20" ht="104.25" customHeight="1" x14ac:dyDescent="0.5">
      <c r="A274" s="22"/>
      <c r="C274" s="36"/>
      <c r="D274" s="189"/>
      <c r="E274" s="206"/>
      <c r="F274" s="207"/>
      <c r="G274" s="206"/>
      <c r="H274" s="207"/>
      <c r="J274" s="208"/>
      <c r="L274" s="189"/>
      <c r="M274" s="6"/>
      <c r="N274" s="3"/>
      <c r="O274" s="3"/>
      <c r="P274" s="3"/>
      <c r="Q274" s="3"/>
      <c r="R274" s="3"/>
      <c r="S274" s="3"/>
      <c r="T274" s="3"/>
    </row>
    <row r="275" spans="1:20" ht="104.25" customHeight="1" x14ac:dyDescent="0.5">
      <c r="A275" s="22"/>
      <c r="C275" s="36"/>
      <c r="D275" s="189"/>
      <c r="E275" s="206"/>
      <c r="F275" s="207"/>
      <c r="G275" s="206"/>
      <c r="H275" s="207"/>
      <c r="J275" s="208"/>
      <c r="L275" s="189"/>
      <c r="M275" s="6"/>
      <c r="N275" s="3"/>
      <c r="O275" s="3"/>
      <c r="P275" s="3"/>
      <c r="Q275" s="3"/>
      <c r="R275" s="3"/>
      <c r="S275" s="3"/>
      <c r="T275" s="3"/>
    </row>
    <row r="276" spans="1:20" ht="104.25" customHeight="1" x14ac:dyDescent="0.5">
      <c r="A276" s="22"/>
      <c r="C276" s="36"/>
      <c r="D276" s="189"/>
      <c r="E276" s="206"/>
      <c r="F276" s="207"/>
      <c r="G276" s="206"/>
      <c r="H276" s="207"/>
      <c r="J276" s="208"/>
      <c r="L276" s="189"/>
      <c r="M276" s="6"/>
      <c r="N276" s="3"/>
      <c r="O276" s="3"/>
      <c r="P276" s="3"/>
      <c r="Q276" s="3"/>
      <c r="R276" s="3"/>
      <c r="S276" s="3"/>
      <c r="T276" s="3"/>
    </row>
    <row r="277" spans="1:20" ht="104.25" customHeight="1" x14ac:dyDescent="0.5">
      <c r="A277" s="22"/>
      <c r="C277" s="36"/>
      <c r="D277" s="189"/>
      <c r="E277" s="206"/>
      <c r="F277" s="207"/>
      <c r="G277" s="206"/>
      <c r="H277" s="207"/>
      <c r="J277" s="208"/>
      <c r="L277" s="189"/>
      <c r="M277" s="6"/>
      <c r="N277" s="3"/>
      <c r="O277" s="3"/>
      <c r="P277" s="3"/>
      <c r="Q277" s="3"/>
      <c r="R277" s="3"/>
      <c r="S277" s="3"/>
      <c r="T277" s="3"/>
    </row>
    <row r="278" spans="1:20" ht="104.25" customHeight="1" x14ac:dyDescent="0.5">
      <c r="A278" s="22"/>
      <c r="C278" s="36"/>
      <c r="D278" s="189"/>
      <c r="E278" s="206"/>
      <c r="F278" s="207"/>
      <c r="G278" s="206"/>
      <c r="H278" s="207"/>
      <c r="J278" s="208"/>
      <c r="L278" s="189"/>
      <c r="M278" s="6"/>
      <c r="N278" s="3"/>
      <c r="O278" s="3"/>
      <c r="P278" s="3"/>
      <c r="Q278" s="3"/>
      <c r="R278" s="3"/>
      <c r="S278" s="3"/>
      <c r="T278" s="3"/>
    </row>
    <row r="279" spans="1:20" ht="104.25" customHeight="1" x14ac:dyDescent="0.5">
      <c r="A279" s="22"/>
      <c r="C279" s="36"/>
      <c r="D279" s="189"/>
      <c r="E279" s="206"/>
      <c r="F279" s="207"/>
      <c r="G279" s="206"/>
      <c r="H279" s="207"/>
      <c r="J279" s="208"/>
      <c r="L279" s="189"/>
      <c r="M279" s="6"/>
      <c r="N279" s="3"/>
      <c r="O279" s="3"/>
      <c r="P279" s="3"/>
      <c r="Q279" s="3"/>
      <c r="R279" s="3"/>
      <c r="S279" s="3"/>
      <c r="T279" s="3"/>
    </row>
    <row r="280" spans="1:20" ht="104.25" customHeight="1" x14ac:dyDescent="0.5">
      <c r="A280" s="22"/>
      <c r="C280" s="36"/>
      <c r="D280" s="189"/>
      <c r="E280" s="206"/>
      <c r="F280" s="207"/>
      <c r="G280" s="206"/>
      <c r="H280" s="207"/>
      <c r="J280" s="208"/>
      <c r="L280" s="189"/>
      <c r="M280" s="6"/>
      <c r="N280" s="3"/>
      <c r="O280" s="3"/>
      <c r="P280" s="3"/>
      <c r="Q280" s="3"/>
      <c r="R280" s="3"/>
      <c r="S280" s="3"/>
      <c r="T280" s="3"/>
    </row>
    <row r="281" spans="1:20" ht="104.25" customHeight="1" x14ac:dyDescent="0.5">
      <c r="A281" s="22"/>
      <c r="C281" s="36"/>
      <c r="D281" s="189"/>
      <c r="E281" s="206"/>
      <c r="F281" s="207"/>
      <c r="G281" s="206"/>
      <c r="H281" s="207"/>
      <c r="J281" s="208"/>
      <c r="L281" s="189"/>
      <c r="M281" s="6"/>
      <c r="N281" s="3"/>
      <c r="O281" s="3"/>
      <c r="P281" s="3"/>
      <c r="Q281" s="3"/>
      <c r="R281" s="3"/>
      <c r="S281" s="3"/>
      <c r="T281" s="3"/>
    </row>
    <row r="282" spans="1:20" ht="104.25" customHeight="1" x14ac:dyDescent="0.5">
      <c r="A282" s="22"/>
      <c r="C282" s="36"/>
      <c r="D282" s="189"/>
      <c r="E282" s="206"/>
      <c r="F282" s="207"/>
      <c r="G282" s="206"/>
      <c r="H282" s="207"/>
      <c r="J282" s="208"/>
      <c r="L282" s="189"/>
      <c r="M282" s="6"/>
      <c r="N282" s="3"/>
      <c r="O282" s="3"/>
      <c r="P282" s="3"/>
      <c r="Q282" s="3"/>
      <c r="R282" s="3"/>
      <c r="S282" s="3"/>
      <c r="T282" s="3"/>
    </row>
    <row r="283" spans="1:20" ht="104.25" customHeight="1" x14ac:dyDescent="0.5">
      <c r="A283" s="22"/>
      <c r="C283" s="36"/>
      <c r="D283" s="189"/>
      <c r="E283" s="206"/>
      <c r="F283" s="207"/>
      <c r="G283" s="206"/>
      <c r="H283" s="207"/>
      <c r="J283" s="208"/>
      <c r="L283" s="189"/>
      <c r="M283" s="6"/>
      <c r="N283" s="3"/>
      <c r="O283" s="3"/>
      <c r="P283" s="3"/>
      <c r="Q283" s="3"/>
      <c r="R283" s="3"/>
      <c r="S283" s="3"/>
      <c r="T283" s="3"/>
    </row>
    <row r="284" spans="1:20" ht="53.1" customHeight="1" x14ac:dyDescent="0.5">
      <c r="A284" s="22"/>
      <c r="C284" s="36"/>
      <c r="D284" s="189"/>
      <c r="E284" s="206"/>
      <c r="F284" s="207"/>
      <c r="G284" s="206"/>
      <c r="H284" s="207"/>
      <c r="J284" s="208"/>
      <c r="L284" s="189"/>
      <c r="M284" s="6"/>
      <c r="N284" s="3"/>
      <c r="O284" s="3"/>
      <c r="P284" s="3"/>
      <c r="Q284" s="3"/>
      <c r="R284" s="3"/>
      <c r="S284" s="3"/>
      <c r="T284" s="3"/>
    </row>
    <row r="285" spans="1:20" ht="112.5" customHeight="1" x14ac:dyDescent="0.5">
      <c r="A285" s="22"/>
      <c r="C285" s="36"/>
      <c r="D285" s="189"/>
      <c r="E285" s="206"/>
      <c r="F285" s="207"/>
      <c r="G285" s="206"/>
      <c r="H285" s="207"/>
      <c r="J285" s="208"/>
      <c r="L285" s="189"/>
      <c r="M285" s="6"/>
      <c r="N285" s="3"/>
      <c r="O285" s="3"/>
      <c r="P285" s="3"/>
      <c r="Q285" s="3"/>
      <c r="R285" s="3"/>
      <c r="S285" s="3"/>
      <c r="T285" s="3"/>
    </row>
    <row r="286" spans="1:20" ht="109.5" customHeight="1" x14ac:dyDescent="0.5">
      <c r="A286" s="22"/>
      <c r="C286" s="36"/>
      <c r="D286" s="189"/>
      <c r="E286" s="206"/>
      <c r="F286" s="207"/>
      <c r="G286" s="206"/>
      <c r="H286" s="207"/>
      <c r="J286" s="208"/>
      <c r="L286" s="189"/>
      <c r="M286" s="6"/>
      <c r="N286" s="3"/>
      <c r="O286" s="3"/>
      <c r="P286" s="3"/>
      <c r="Q286" s="3"/>
      <c r="R286" s="3"/>
      <c r="S286" s="3"/>
      <c r="T286" s="3"/>
    </row>
    <row r="287" spans="1:20" ht="104.25" customHeight="1" x14ac:dyDescent="0.5">
      <c r="A287" s="22"/>
      <c r="C287" s="36"/>
      <c r="D287" s="189"/>
      <c r="E287" s="206"/>
      <c r="F287" s="207"/>
      <c r="G287" s="206"/>
      <c r="H287" s="207"/>
      <c r="J287" s="208"/>
      <c r="L287" s="189"/>
      <c r="M287" s="6"/>
      <c r="N287" s="3"/>
      <c r="O287" s="3"/>
      <c r="P287" s="3"/>
      <c r="Q287" s="3"/>
      <c r="R287" s="3"/>
      <c r="S287" s="3"/>
      <c r="T287" s="3"/>
    </row>
    <row r="288" spans="1:20" ht="104.25" customHeight="1" x14ac:dyDescent="0.5">
      <c r="A288" s="22"/>
      <c r="C288" s="36"/>
      <c r="D288" s="189"/>
      <c r="E288" s="206"/>
      <c r="F288" s="207"/>
      <c r="G288" s="206"/>
      <c r="H288" s="207"/>
      <c r="J288" s="208"/>
      <c r="L288" s="189"/>
      <c r="M288" s="6"/>
      <c r="N288" s="3"/>
      <c r="O288" s="3"/>
      <c r="P288" s="3"/>
      <c r="Q288" s="3"/>
      <c r="R288" s="3"/>
      <c r="S288" s="3"/>
      <c r="T288" s="3"/>
    </row>
    <row r="289" spans="1:20" ht="104.25" customHeight="1" x14ac:dyDescent="0.5">
      <c r="A289" s="22"/>
      <c r="C289" s="36"/>
      <c r="D289" s="189"/>
      <c r="E289" s="206"/>
      <c r="F289" s="207"/>
      <c r="G289" s="206"/>
      <c r="H289" s="207"/>
      <c r="J289" s="208"/>
      <c r="L289" s="189"/>
      <c r="M289" s="6"/>
      <c r="N289" s="3"/>
      <c r="O289" s="3"/>
      <c r="P289" s="3"/>
      <c r="Q289" s="3"/>
      <c r="R289" s="3"/>
      <c r="S289" s="3"/>
      <c r="T289" s="3"/>
    </row>
    <row r="290" spans="1:20" ht="104.25" customHeight="1" x14ac:dyDescent="0.5">
      <c r="A290" s="22"/>
      <c r="C290" s="36"/>
      <c r="D290" s="189"/>
      <c r="E290" s="206"/>
      <c r="F290" s="207"/>
      <c r="G290" s="206"/>
      <c r="H290" s="207"/>
      <c r="J290" s="208"/>
      <c r="L290" s="189"/>
      <c r="M290" s="6"/>
      <c r="N290" s="3"/>
      <c r="O290" s="3"/>
      <c r="P290" s="3"/>
      <c r="Q290" s="3"/>
      <c r="R290" s="3"/>
      <c r="S290" s="3"/>
      <c r="T290" s="3"/>
    </row>
    <row r="291" spans="1:20" ht="104.25" customHeight="1" x14ac:dyDescent="0.5">
      <c r="A291" s="22"/>
      <c r="C291" s="36"/>
      <c r="D291" s="189"/>
      <c r="E291" s="206"/>
      <c r="F291" s="207"/>
      <c r="G291" s="206"/>
      <c r="H291" s="207"/>
      <c r="J291" s="208"/>
      <c r="L291" s="189"/>
      <c r="M291" s="6"/>
      <c r="N291" s="3"/>
      <c r="O291" s="3"/>
      <c r="P291" s="3"/>
      <c r="Q291" s="3"/>
      <c r="R291" s="3"/>
      <c r="S291" s="3"/>
      <c r="T291" s="3"/>
    </row>
    <row r="292" spans="1:20" ht="104.25" customHeight="1" x14ac:dyDescent="0.5">
      <c r="A292" s="22"/>
      <c r="C292" s="36"/>
      <c r="D292" s="189"/>
      <c r="E292" s="206"/>
      <c r="F292" s="207"/>
      <c r="G292" s="206"/>
      <c r="H292" s="207"/>
      <c r="J292" s="208"/>
      <c r="L292" s="189"/>
      <c r="M292" s="6"/>
      <c r="N292" s="3"/>
      <c r="O292" s="3"/>
      <c r="P292" s="3"/>
      <c r="Q292" s="3"/>
      <c r="R292" s="3"/>
      <c r="S292" s="3"/>
      <c r="T292" s="3"/>
    </row>
    <row r="293" spans="1:20" ht="104.25" customHeight="1" x14ac:dyDescent="0.5">
      <c r="A293" s="22"/>
      <c r="C293" s="36"/>
      <c r="D293" s="189"/>
      <c r="E293" s="206"/>
      <c r="F293" s="207"/>
      <c r="G293" s="206"/>
      <c r="H293" s="207"/>
      <c r="J293" s="208"/>
      <c r="L293" s="189"/>
      <c r="M293" s="6"/>
      <c r="N293" s="3"/>
      <c r="O293" s="3"/>
      <c r="P293" s="3"/>
      <c r="Q293" s="3"/>
      <c r="R293" s="3"/>
      <c r="S293" s="3"/>
      <c r="T293" s="3"/>
    </row>
    <row r="294" spans="1:20" ht="104.25" customHeight="1" x14ac:dyDescent="0.5">
      <c r="A294" s="22"/>
      <c r="C294" s="36"/>
      <c r="D294" s="189"/>
      <c r="E294" s="206"/>
      <c r="F294" s="207"/>
      <c r="G294" s="206"/>
      <c r="H294" s="207"/>
      <c r="J294" s="208"/>
      <c r="L294" s="189"/>
      <c r="M294" s="6"/>
      <c r="N294" s="3"/>
      <c r="O294" s="3"/>
      <c r="P294" s="3"/>
      <c r="Q294" s="3"/>
      <c r="R294" s="3"/>
      <c r="S294" s="3"/>
      <c r="T294" s="3"/>
    </row>
    <row r="295" spans="1:20" ht="104.25" customHeight="1" x14ac:dyDescent="0.5">
      <c r="A295" s="22"/>
      <c r="C295" s="36"/>
      <c r="D295" s="189"/>
      <c r="E295" s="206"/>
      <c r="F295" s="207"/>
      <c r="G295" s="206"/>
      <c r="H295" s="207"/>
      <c r="J295" s="208"/>
      <c r="L295" s="189"/>
      <c r="M295" s="6"/>
      <c r="N295" s="3"/>
      <c r="O295" s="3"/>
      <c r="P295" s="3"/>
      <c r="Q295" s="3"/>
      <c r="R295" s="3"/>
      <c r="S295" s="3"/>
      <c r="T295" s="3"/>
    </row>
    <row r="296" spans="1:20" ht="104.25" customHeight="1" x14ac:dyDescent="0.5">
      <c r="A296" s="22"/>
      <c r="C296" s="36"/>
      <c r="D296" s="189"/>
      <c r="E296" s="206"/>
      <c r="F296" s="207"/>
      <c r="G296" s="206"/>
      <c r="H296" s="207"/>
      <c r="J296" s="208"/>
      <c r="L296" s="189"/>
      <c r="M296" s="6"/>
      <c r="N296" s="3"/>
      <c r="O296" s="3"/>
      <c r="P296" s="3"/>
      <c r="Q296" s="3"/>
      <c r="R296" s="3"/>
      <c r="S296" s="3"/>
      <c r="T296" s="3"/>
    </row>
    <row r="297" spans="1:20" ht="104.25" customHeight="1" x14ac:dyDescent="0.5">
      <c r="A297" s="22"/>
      <c r="C297" s="36"/>
      <c r="D297" s="189"/>
      <c r="E297" s="206"/>
      <c r="F297" s="207"/>
      <c r="G297" s="206"/>
      <c r="H297" s="207"/>
      <c r="J297" s="208"/>
      <c r="L297" s="189"/>
      <c r="M297" s="6"/>
      <c r="N297" s="3"/>
      <c r="O297" s="3"/>
      <c r="P297" s="3"/>
      <c r="Q297" s="3"/>
      <c r="R297" s="3"/>
      <c r="S297" s="3"/>
      <c r="T297" s="3"/>
    </row>
    <row r="298" spans="1:20" ht="104.25" customHeight="1" x14ac:dyDescent="0.5">
      <c r="A298" s="22"/>
      <c r="C298" s="36"/>
      <c r="D298" s="189"/>
      <c r="E298" s="206"/>
      <c r="F298" s="207"/>
      <c r="G298" s="206"/>
      <c r="H298" s="207"/>
      <c r="J298" s="208"/>
      <c r="L298" s="189"/>
      <c r="M298" s="6"/>
      <c r="N298" s="3"/>
      <c r="O298" s="3"/>
      <c r="P298" s="3"/>
      <c r="Q298" s="3"/>
      <c r="R298" s="3"/>
      <c r="S298" s="3"/>
      <c r="T298" s="3"/>
    </row>
    <row r="299" spans="1:20" ht="53.1" customHeight="1" x14ac:dyDescent="0.5">
      <c r="A299" s="22"/>
      <c r="C299" s="36"/>
      <c r="D299" s="189"/>
      <c r="E299" s="206"/>
      <c r="F299" s="207"/>
      <c r="G299" s="206"/>
      <c r="H299" s="207"/>
      <c r="J299" s="208"/>
      <c r="L299" s="189"/>
      <c r="M299" s="6"/>
      <c r="N299" s="3"/>
      <c r="O299" s="3"/>
      <c r="P299" s="3"/>
      <c r="Q299" s="3"/>
      <c r="R299" s="3"/>
      <c r="S299" s="3"/>
      <c r="T299" s="3"/>
    </row>
    <row r="300" spans="1:20" ht="123.75" customHeight="1" x14ac:dyDescent="0.5">
      <c r="A300" s="22"/>
      <c r="C300" s="36"/>
      <c r="D300" s="189"/>
      <c r="E300" s="206"/>
      <c r="F300" s="207"/>
      <c r="G300" s="206"/>
      <c r="H300" s="207"/>
      <c r="J300" s="208"/>
      <c r="L300" s="189"/>
      <c r="M300" s="6"/>
      <c r="N300" s="3"/>
      <c r="O300" s="3"/>
      <c r="P300" s="3"/>
      <c r="Q300" s="3"/>
      <c r="R300" s="3"/>
      <c r="S300" s="3"/>
      <c r="T300" s="3"/>
    </row>
    <row r="301" spans="1:20" ht="113.25" customHeight="1" x14ac:dyDescent="0.5">
      <c r="A301" s="22"/>
      <c r="C301" s="36"/>
      <c r="D301" s="189"/>
      <c r="E301" s="206"/>
      <c r="F301" s="207"/>
      <c r="G301" s="206"/>
      <c r="H301" s="207"/>
      <c r="J301" s="208"/>
      <c r="L301" s="189"/>
      <c r="M301" s="6"/>
      <c r="N301" s="3"/>
      <c r="O301" s="3"/>
      <c r="P301" s="3"/>
      <c r="Q301" s="3"/>
      <c r="R301" s="3"/>
      <c r="S301" s="3"/>
      <c r="T301" s="3"/>
    </row>
    <row r="302" spans="1:20" ht="104.25" customHeight="1" x14ac:dyDescent="0.5">
      <c r="A302" s="22"/>
      <c r="C302" s="36"/>
      <c r="D302" s="189"/>
      <c r="E302" s="206"/>
      <c r="F302" s="207"/>
      <c r="G302" s="206"/>
      <c r="H302" s="207"/>
      <c r="J302" s="208"/>
      <c r="L302" s="189"/>
      <c r="M302" s="6"/>
      <c r="N302" s="3"/>
      <c r="O302" s="3"/>
      <c r="P302" s="3"/>
      <c r="Q302" s="3"/>
      <c r="R302" s="3"/>
      <c r="S302" s="3"/>
      <c r="T302" s="3"/>
    </row>
    <row r="303" spans="1:20" ht="104.25" customHeight="1" x14ac:dyDescent="0.5">
      <c r="A303" s="22"/>
      <c r="C303" s="36"/>
      <c r="D303" s="189"/>
      <c r="E303" s="206"/>
      <c r="F303" s="207"/>
      <c r="G303" s="206"/>
      <c r="H303" s="207"/>
      <c r="J303" s="208"/>
      <c r="L303" s="189"/>
      <c r="M303" s="6"/>
      <c r="N303" s="3"/>
      <c r="O303" s="3"/>
      <c r="P303" s="3"/>
      <c r="Q303" s="3"/>
      <c r="R303" s="3"/>
      <c r="S303" s="3"/>
      <c r="T303" s="3"/>
    </row>
    <row r="304" spans="1:20" ht="104.25" customHeight="1" x14ac:dyDescent="0.5">
      <c r="A304" s="22"/>
      <c r="C304" s="36"/>
      <c r="D304" s="189"/>
      <c r="E304" s="206"/>
      <c r="F304" s="207"/>
      <c r="G304" s="206"/>
      <c r="H304" s="207"/>
      <c r="J304" s="208"/>
      <c r="L304" s="189"/>
      <c r="M304" s="6"/>
      <c r="N304" s="3"/>
      <c r="O304" s="3"/>
      <c r="P304" s="3"/>
      <c r="Q304" s="3"/>
      <c r="R304" s="3"/>
      <c r="S304" s="3"/>
      <c r="T304" s="3"/>
    </row>
    <row r="305" spans="1:20" ht="104.25" customHeight="1" x14ac:dyDescent="0.5">
      <c r="A305" s="22"/>
      <c r="C305" s="36"/>
      <c r="D305" s="189"/>
      <c r="E305" s="206"/>
      <c r="F305" s="207"/>
      <c r="G305" s="206"/>
      <c r="H305" s="207"/>
      <c r="J305" s="208"/>
      <c r="L305" s="189"/>
      <c r="M305" s="6"/>
      <c r="N305" s="3"/>
      <c r="O305" s="3"/>
      <c r="P305" s="3"/>
      <c r="Q305" s="3"/>
      <c r="R305" s="3"/>
      <c r="S305" s="3"/>
      <c r="T305" s="3"/>
    </row>
    <row r="306" spans="1:20" ht="104.25" customHeight="1" x14ac:dyDescent="0.5">
      <c r="A306" s="22"/>
      <c r="C306" s="36"/>
      <c r="D306" s="189"/>
      <c r="E306" s="206"/>
      <c r="F306" s="207"/>
      <c r="G306" s="206"/>
      <c r="H306" s="207"/>
      <c r="J306" s="208"/>
      <c r="L306" s="189"/>
      <c r="M306" s="6"/>
      <c r="N306" s="3"/>
      <c r="O306" s="3"/>
      <c r="P306" s="3"/>
      <c r="Q306" s="3"/>
      <c r="R306" s="3"/>
      <c r="S306" s="3"/>
      <c r="T306" s="3"/>
    </row>
    <row r="307" spans="1:20" ht="104.25" customHeight="1" x14ac:dyDescent="0.5">
      <c r="A307" s="22"/>
      <c r="C307" s="36"/>
      <c r="D307" s="189"/>
      <c r="E307" s="206"/>
      <c r="F307" s="207"/>
      <c r="G307" s="206"/>
      <c r="H307" s="207"/>
      <c r="J307" s="208"/>
      <c r="L307" s="189"/>
      <c r="M307" s="6"/>
      <c r="N307" s="3"/>
      <c r="O307" s="3"/>
      <c r="P307" s="3"/>
      <c r="Q307" s="3"/>
      <c r="R307" s="3"/>
      <c r="S307" s="3"/>
      <c r="T307" s="3"/>
    </row>
    <row r="308" spans="1:20" ht="104.25" customHeight="1" x14ac:dyDescent="0.5">
      <c r="A308" s="22"/>
      <c r="C308" s="36"/>
      <c r="D308" s="189"/>
      <c r="E308" s="206"/>
      <c r="F308" s="207"/>
      <c r="G308" s="206"/>
      <c r="H308" s="207"/>
      <c r="J308" s="208"/>
      <c r="L308" s="189"/>
      <c r="M308" s="6"/>
      <c r="N308" s="3"/>
      <c r="O308" s="3"/>
      <c r="P308" s="3"/>
      <c r="Q308" s="3"/>
      <c r="R308" s="3"/>
      <c r="S308" s="3"/>
      <c r="T308" s="3"/>
    </row>
    <row r="309" spans="1:20" ht="104.25" customHeight="1" x14ac:dyDescent="0.5">
      <c r="A309" s="22"/>
      <c r="C309" s="36"/>
      <c r="D309" s="189"/>
      <c r="E309" s="206"/>
      <c r="F309" s="207"/>
      <c r="G309" s="206"/>
      <c r="H309" s="207"/>
      <c r="J309" s="208"/>
      <c r="L309" s="189"/>
      <c r="M309" s="6"/>
      <c r="N309" s="3"/>
      <c r="O309" s="3"/>
      <c r="P309" s="3"/>
      <c r="Q309" s="3"/>
      <c r="R309" s="3"/>
      <c r="S309" s="3"/>
      <c r="T309" s="3"/>
    </row>
    <row r="310" spans="1:20" ht="104.25" customHeight="1" x14ac:dyDescent="0.5">
      <c r="A310" s="22"/>
      <c r="C310" s="36"/>
      <c r="D310" s="189"/>
      <c r="E310" s="206"/>
      <c r="F310" s="207"/>
      <c r="G310" s="206"/>
      <c r="H310" s="207"/>
      <c r="J310" s="208"/>
      <c r="L310" s="189"/>
      <c r="M310" s="6"/>
      <c r="N310" s="3"/>
      <c r="O310" s="3"/>
      <c r="P310" s="3"/>
      <c r="Q310" s="3"/>
      <c r="R310" s="3"/>
      <c r="S310" s="3"/>
      <c r="T310" s="3"/>
    </row>
    <row r="311" spans="1:20" ht="104.25" customHeight="1" x14ac:dyDescent="0.5">
      <c r="A311" s="22"/>
      <c r="C311" s="36"/>
      <c r="D311" s="189"/>
      <c r="E311" s="206"/>
      <c r="F311" s="207"/>
      <c r="G311" s="206"/>
      <c r="H311" s="207"/>
      <c r="J311" s="208"/>
      <c r="L311" s="189"/>
      <c r="M311" s="6"/>
      <c r="N311" s="3"/>
      <c r="O311" s="3"/>
      <c r="P311" s="3"/>
      <c r="Q311" s="3"/>
      <c r="R311" s="3"/>
      <c r="S311" s="3"/>
      <c r="T311" s="3"/>
    </row>
    <row r="312" spans="1:20" ht="104.25" customHeight="1" x14ac:dyDescent="0.5">
      <c r="A312" s="22"/>
      <c r="C312" s="36"/>
      <c r="D312" s="189"/>
      <c r="E312" s="206"/>
      <c r="F312" s="207"/>
      <c r="G312" s="206"/>
      <c r="H312" s="207"/>
      <c r="J312" s="208"/>
      <c r="L312" s="189"/>
      <c r="M312" s="6"/>
      <c r="N312" s="3"/>
      <c r="O312" s="3"/>
      <c r="P312" s="3"/>
      <c r="Q312" s="3"/>
      <c r="R312" s="3"/>
      <c r="S312" s="3"/>
      <c r="T312" s="3"/>
    </row>
    <row r="313" spans="1:20" ht="104.25" customHeight="1" x14ac:dyDescent="0.5">
      <c r="A313" s="22"/>
      <c r="C313" s="36"/>
      <c r="D313" s="189"/>
      <c r="E313" s="206"/>
      <c r="F313" s="207"/>
      <c r="G313" s="206"/>
      <c r="H313" s="207"/>
      <c r="J313" s="208"/>
      <c r="L313" s="189"/>
      <c r="M313" s="6"/>
      <c r="N313" s="3"/>
      <c r="O313" s="3"/>
      <c r="P313" s="3"/>
      <c r="Q313" s="3"/>
      <c r="R313" s="3"/>
      <c r="S313" s="3"/>
      <c r="T313" s="3"/>
    </row>
    <row r="314" spans="1:20" x14ac:dyDescent="0.5">
      <c r="A314" s="22"/>
      <c r="C314" s="36"/>
      <c r="D314" s="189"/>
      <c r="E314" s="206"/>
      <c r="F314" s="207"/>
      <c r="G314" s="206"/>
      <c r="H314" s="207"/>
      <c r="J314" s="208"/>
      <c r="L314" s="189"/>
      <c r="M314" s="6"/>
      <c r="N314" s="3"/>
      <c r="O314" s="3"/>
      <c r="P314" s="3"/>
      <c r="Q314" s="3"/>
      <c r="R314" s="3"/>
      <c r="S314" s="3"/>
      <c r="T314" s="3"/>
    </row>
    <row r="315" spans="1:20" ht="104.25" customHeight="1" x14ac:dyDescent="0.5">
      <c r="A315" s="22"/>
      <c r="C315" s="36"/>
      <c r="D315" s="189"/>
      <c r="E315" s="206"/>
      <c r="F315" s="207"/>
      <c r="G315" s="206"/>
      <c r="H315" s="207"/>
      <c r="J315" s="208"/>
      <c r="L315" s="189"/>
      <c r="M315" s="6"/>
      <c r="N315" s="3"/>
      <c r="O315" s="3"/>
      <c r="P315" s="3"/>
      <c r="Q315" s="3"/>
      <c r="R315" s="3"/>
      <c r="S315" s="3"/>
      <c r="T315" s="3"/>
    </row>
    <row r="316" spans="1:20" ht="104.25" customHeight="1" x14ac:dyDescent="0.5">
      <c r="A316" s="22"/>
      <c r="C316" s="36"/>
      <c r="D316" s="189"/>
      <c r="E316" s="206"/>
      <c r="F316" s="207"/>
      <c r="G316" s="206"/>
      <c r="H316" s="207"/>
      <c r="J316" s="208"/>
      <c r="L316" s="189"/>
      <c r="M316" s="6"/>
      <c r="N316" s="3"/>
      <c r="O316" s="3"/>
      <c r="P316" s="3"/>
      <c r="Q316" s="3"/>
      <c r="R316" s="3"/>
      <c r="S316" s="3"/>
      <c r="T316" s="3"/>
    </row>
    <row r="317" spans="1:20" ht="104.25" customHeight="1" x14ac:dyDescent="0.5">
      <c r="A317" s="22"/>
      <c r="C317" s="36"/>
      <c r="D317" s="189"/>
      <c r="E317" s="206"/>
      <c r="F317" s="207"/>
      <c r="G317" s="206"/>
      <c r="H317" s="207"/>
      <c r="J317" s="208"/>
      <c r="L317" s="189"/>
      <c r="M317" s="6"/>
      <c r="N317" s="3"/>
      <c r="O317" s="3"/>
      <c r="P317" s="3"/>
      <c r="Q317" s="3"/>
      <c r="R317" s="3"/>
      <c r="S317" s="3"/>
      <c r="T317" s="3"/>
    </row>
    <row r="318" spans="1:20" ht="108" customHeight="1" x14ac:dyDescent="0.5">
      <c r="A318" s="22"/>
      <c r="C318" s="36"/>
      <c r="D318" s="189"/>
      <c r="E318" s="206"/>
      <c r="F318" s="207"/>
      <c r="G318" s="206"/>
      <c r="H318" s="207"/>
      <c r="J318" s="208"/>
      <c r="L318" s="189"/>
      <c r="M318" s="6"/>
      <c r="N318" s="3"/>
      <c r="O318" s="3"/>
      <c r="P318" s="3"/>
      <c r="Q318" s="3"/>
      <c r="R318" s="3"/>
      <c r="S318" s="3"/>
      <c r="T318" s="3"/>
    </row>
    <row r="319" spans="1:20" ht="104.25" customHeight="1" x14ac:dyDescent="0.5">
      <c r="A319" s="22"/>
      <c r="C319" s="36"/>
      <c r="D319" s="189"/>
      <c r="E319" s="206"/>
      <c r="F319" s="207"/>
      <c r="G319" s="206"/>
      <c r="H319" s="207"/>
      <c r="J319" s="208"/>
      <c r="L319" s="189"/>
      <c r="M319" s="6"/>
      <c r="N319" s="3"/>
      <c r="O319" s="3"/>
      <c r="P319" s="3"/>
      <c r="Q319" s="3"/>
      <c r="R319" s="3"/>
      <c r="S319" s="3"/>
      <c r="T319" s="3"/>
    </row>
    <row r="320" spans="1:20" ht="104.25" customHeight="1" x14ac:dyDescent="0.5">
      <c r="A320" s="22"/>
      <c r="C320" s="36"/>
      <c r="D320" s="189"/>
      <c r="E320" s="206"/>
      <c r="F320" s="207"/>
      <c r="G320" s="206"/>
      <c r="H320" s="207"/>
      <c r="J320" s="208"/>
      <c r="L320" s="189"/>
      <c r="M320" s="6"/>
      <c r="N320" s="3"/>
      <c r="O320" s="3"/>
      <c r="P320" s="3"/>
      <c r="Q320" s="3"/>
      <c r="R320" s="3"/>
      <c r="S320" s="3"/>
      <c r="T320" s="3"/>
    </row>
    <row r="321" spans="1:20" ht="104.25" customHeight="1" x14ac:dyDescent="0.5">
      <c r="A321" s="22"/>
      <c r="C321" s="36"/>
      <c r="D321" s="189"/>
      <c r="E321" s="206"/>
      <c r="F321" s="207"/>
      <c r="G321" s="206"/>
      <c r="H321" s="207"/>
      <c r="J321" s="208"/>
      <c r="L321" s="189"/>
      <c r="M321" s="6"/>
      <c r="N321" s="3"/>
      <c r="O321" s="3"/>
      <c r="P321" s="3"/>
      <c r="Q321" s="3"/>
      <c r="R321" s="3"/>
      <c r="S321" s="3"/>
      <c r="T321" s="3"/>
    </row>
    <row r="322" spans="1:20" ht="104.25" customHeight="1" x14ac:dyDescent="0.5">
      <c r="A322" s="22"/>
      <c r="C322" s="36"/>
      <c r="D322" s="189"/>
      <c r="E322" s="206"/>
      <c r="F322" s="207"/>
      <c r="G322" s="206"/>
      <c r="H322" s="207"/>
      <c r="J322" s="208"/>
      <c r="L322" s="189"/>
      <c r="M322" s="6"/>
      <c r="N322" s="3"/>
      <c r="O322" s="3"/>
      <c r="P322" s="3"/>
      <c r="Q322" s="3"/>
      <c r="R322" s="3"/>
      <c r="S322" s="3"/>
      <c r="T322" s="3"/>
    </row>
    <row r="323" spans="1:20" ht="104.25" customHeight="1" x14ac:dyDescent="0.5">
      <c r="A323" s="22"/>
      <c r="C323" s="36"/>
      <c r="D323" s="189"/>
      <c r="E323" s="206"/>
      <c r="F323" s="207"/>
      <c r="G323" s="206"/>
      <c r="H323" s="207"/>
      <c r="J323" s="208"/>
      <c r="L323" s="189"/>
      <c r="M323" s="6"/>
      <c r="N323" s="3"/>
      <c r="O323" s="3"/>
      <c r="P323" s="3"/>
      <c r="Q323" s="3"/>
      <c r="R323" s="3"/>
      <c r="S323" s="3"/>
      <c r="T323" s="3"/>
    </row>
    <row r="324" spans="1:20" ht="104.25" customHeight="1" x14ac:dyDescent="0.5">
      <c r="A324" s="22"/>
      <c r="C324" s="36"/>
      <c r="D324" s="189"/>
      <c r="E324" s="206"/>
      <c r="F324" s="207"/>
      <c r="G324" s="206"/>
      <c r="H324" s="207"/>
      <c r="J324" s="208"/>
      <c r="L324" s="189"/>
      <c r="M324" s="6"/>
      <c r="N324" s="3"/>
      <c r="O324" s="3"/>
      <c r="P324" s="3"/>
      <c r="Q324" s="3"/>
      <c r="R324" s="3"/>
      <c r="S324" s="3"/>
      <c r="T324" s="3"/>
    </row>
    <row r="325" spans="1:20" ht="104.25" customHeight="1" x14ac:dyDescent="0.5">
      <c r="A325" s="22"/>
      <c r="C325" s="36"/>
      <c r="D325" s="189"/>
      <c r="E325" s="206"/>
      <c r="F325" s="207"/>
      <c r="G325" s="206"/>
      <c r="H325" s="207"/>
      <c r="J325" s="208"/>
      <c r="L325" s="189"/>
      <c r="M325" s="6"/>
      <c r="N325" s="3"/>
      <c r="O325" s="3"/>
      <c r="P325" s="3"/>
      <c r="Q325" s="3"/>
      <c r="R325" s="3"/>
      <c r="S325" s="3"/>
      <c r="T325" s="3"/>
    </row>
    <row r="326" spans="1:20" ht="104.25" customHeight="1" x14ac:dyDescent="0.5">
      <c r="A326" s="22"/>
      <c r="C326" s="36"/>
      <c r="D326" s="189"/>
      <c r="E326" s="206"/>
      <c r="F326" s="207"/>
      <c r="G326" s="206"/>
      <c r="H326" s="207"/>
      <c r="J326" s="208"/>
      <c r="L326" s="189"/>
      <c r="M326" s="6"/>
      <c r="N326" s="3"/>
      <c r="O326" s="3"/>
      <c r="P326" s="3"/>
      <c r="Q326" s="3"/>
      <c r="R326" s="3"/>
      <c r="S326" s="3"/>
      <c r="T326" s="3"/>
    </row>
    <row r="327" spans="1:20" ht="104.25" customHeight="1" x14ac:dyDescent="0.5">
      <c r="A327" s="22"/>
      <c r="C327" s="36"/>
      <c r="D327" s="189"/>
      <c r="E327" s="206"/>
      <c r="F327" s="207"/>
      <c r="G327" s="206"/>
      <c r="H327" s="207"/>
      <c r="J327" s="208"/>
      <c r="L327" s="189"/>
      <c r="M327" s="6"/>
      <c r="N327" s="3"/>
      <c r="O327" s="3"/>
      <c r="P327" s="3"/>
      <c r="Q327" s="3"/>
      <c r="R327" s="3"/>
      <c r="S327" s="3"/>
      <c r="T327" s="3"/>
    </row>
    <row r="328" spans="1:20" ht="104.25" customHeight="1" x14ac:dyDescent="0.5">
      <c r="A328" s="22"/>
      <c r="C328" s="36"/>
      <c r="D328" s="189"/>
      <c r="E328" s="206"/>
      <c r="F328" s="207"/>
      <c r="G328" s="206"/>
      <c r="H328" s="207"/>
      <c r="J328" s="208"/>
      <c r="L328" s="189"/>
      <c r="M328" s="6"/>
      <c r="N328" s="3"/>
      <c r="O328" s="3"/>
      <c r="P328" s="3"/>
      <c r="Q328" s="3"/>
      <c r="R328" s="3"/>
      <c r="S328" s="3"/>
      <c r="T328" s="3"/>
    </row>
    <row r="329" spans="1:20" x14ac:dyDescent="0.5">
      <c r="A329" s="22"/>
      <c r="C329" s="36"/>
      <c r="D329" s="189"/>
      <c r="E329" s="206"/>
      <c r="F329" s="207"/>
      <c r="G329" s="206"/>
      <c r="H329" s="207"/>
      <c r="J329" s="208"/>
      <c r="L329" s="189"/>
      <c r="M329" s="6"/>
      <c r="N329" s="3"/>
      <c r="O329" s="3"/>
      <c r="P329" s="3"/>
      <c r="Q329" s="3"/>
      <c r="R329" s="3"/>
      <c r="S329" s="3"/>
      <c r="T329" s="3"/>
    </row>
    <row r="330" spans="1:20" ht="104.25" customHeight="1" x14ac:dyDescent="0.5">
      <c r="A330" s="22"/>
      <c r="C330" s="36"/>
      <c r="D330" s="189"/>
      <c r="E330" s="206"/>
      <c r="F330" s="207"/>
      <c r="G330" s="206"/>
      <c r="H330" s="207"/>
      <c r="J330" s="208"/>
      <c r="L330" s="189"/>
      <c r="M330" s="6"/>
      <c r="N330" s="3"/>
      <c r="O330" s="3"/>
      <c r="P330" s="3"/>
      <c r="Q330" s="3"/>
      <c r="R330" s="3"/>
      <c r="S330" s="3"/>
      <c r="T330" s="3"/>
    </row>
    <row r="331" spans="1:20" ht="104.25" customHeight="1" x14ac:dyDescent="0.5">
      <c r="A331" s="22"/>
      <c r="C331" s="36"/>
      <c r="D331" s="189"/>
      <c r="E331" s="206"/>
      <c r="F331" s="207"/>
      <c r="G331" s="206"/>
      <c r="H331" s="207"/>
      <c r="J331" s="208"/>
      <c r="L331" s="189"/>
      <c r="M331" s="6"/>
      <c r="N331" s="3"/>
      <c r="O331" s="3"/>
      <c r="P331" s="3"/>
      <c r="Q331" s="3"/>
      <c r="R331" s="3"/>
      <c r="S331" s="3"/>
      <c r="T331" s="3"/>
    </row>
    <row r="332" spans="1:20" ht="104.25" customHeight="1" x14ac:dyDescent="0.5">
      <c r="A332" s="22"/>
      <c r="C332" s="36"/>
      <c r="D332" s="189"/>
      <c r="E332" s="206"/>
      <c r="F332" s="207"/>
      <c r="G332" s="206"/>
      <c r="H332" s="207"/>
      <c r="J332" s="208"/>
      <c r="L332" s="189"/>
      <c r="M332" s="6"/>
      <c r="N332" s="3"/>
      <c r="O332" s="3"/>
      <c r="P332" s="3"/>
      <c r="Q332" s="3"/>
      <c r="R332" s="3"/>
      <c r="S332" s="3"/>
      <c r="T332" s="3"/>
    </row>
    <row r="333" spans="1:20" ht="104.25" customHeight="1" x14ac:dyDescent="0.5">
      <c r="A333" s="22"/>
      <c r="C333" s="36"/>
      <c r="D333" s="189"/>
      <c r="E333" s="206"/>
      <c r="F333" s="207"/>
      <c r="G333" s="206"/>
      <c r="H333" s="207"/>
      <c r="J333" s="208"/>
      <c r="L333" s="189"/>
      <c r="M333" s="6"/>
      <c r="N333" s="3"/>
      <c r="O333" s="3"/>
      <c r="P333" s="3"/>
      <c r="Q333" s="3"/>
      <c r="R333" s="3"/>
      <c r="S333" s="3"/>
      <c r="T333" s="3"/>
    </row>
    <row r="334" spans="1:20" ht="103.5" customHeight="1" x14ac:dyDescent="0.5">
      <c r="A334" s="22"/>
      <c r="C334" s="36"/>
      <c r="D334" s="189"/>
      <c r="E334" s="206"/>
      <c r="F334" s="207"/>
      <c r="G334" s="206"/>
      <c r="H334" s="207"/>
      <c r="J334" s="208"/>
      <c r="L334" s="189"/>
      <c r="M334" s="6"/>
      <c r="N334" s="3"/>
      <c r="O334" s="3"/>
      <c r="P334" s="3"/>
      <c r="Q334" s="3"/>
      <c r="R334" s="3"/>
      <c r="S334" s="3"/>
      <c r="T334" s="3"/>
    </row>
    <row r="335" spans="1:20" ht="104.25" customHeight="1" x14ac:dyDescent="0.5">
      <c r="A335" s="22"/>
      <c r="C335" s="36"/>
      <c r="D335" s="189"/>
      <c r="E335" s="206"/>
      <c r="F335" s="207"/>
      <c r="G335" s="206"/>
      <c r="H335" s="207"/>
      <c r="J335" s="208"/>
      <c r="L335" s="189"/>
      <c r="M335" s="6"/>
      <c r="N335" s="3"/>
      <c r="O335" s="3"/>
      <c r="P335" s="3"/>
      <c r="Q335" s="3"/>
      <c r="R335" s="3"/>
      <c r="S335" s="3"/>
      <c r="T335" s="3"/>
    </row>
    <row r="336" spans="1:20" ht="104.25" customHeight="1" x14ac:dyDescent="0.5">
      <c r="A336" s="22"/>
      <c r="C336" s="36"/>
      <c r="D336" s="189"/>
      <c r="E336" s="206"/>
      <c r="F336" s="207"/>
      <c r="G336" s="206"/>
      <c r="H336" s="207"/>
      <c r="J336" s="208"/>
      <c r="L336" s="189"/>
      <c r="M336" s="6"/>
      <c r="N336" s="3"/>
      <c r="O336" s="3"/>
      <c r="P336" s="3"/>
      <c r="Q336" s="3"/>
      <c r="R336" s="3"/>
      <c r="S336" s="3"/>
      <c r="T336" s="3"/>
    </row>
    <row r="337" spans="1:20" ht="104.25" customHeight="1" x14ac:dyDescent="0.5">
      <c r="A337" s="22"/>
      <c r="C337" s="36"/>
      <c r="D337" s="189"/>
      <c r="E337" s="206"/>
      <c r="F337" s="207"/>
      <c r="G337" s="206"/>
      <c r="H337" s="207"/>
      <c r="J337" s="208"/>
      <c r="L337" s="189"/>
      <c r="M337" s="6"/>
      <c r="N337" s="3"/>
      <c r="O337" s="3"/>
      <c r="P337" s="3"/>
      <c r="Q337" s="3"/>
      <c r="R337" s="3"/>
      <c r="S337" s="3"/>
      <c r="T337" s="3"/>
    </row>
    <row r="338" spans="1:20" ht="104.25" customHeight="1" x14ac:dyDescent="0.5">
      <c r="A338" s="22"/>
      <c r="C338" s="36"/>
      <c r="D338" s="189"/>
      <c r="E338" s="206"/>
      <c r="F338" s="207"/>
      <c r="G338" s="206"/>
      <c r="H338" s="207"/>
      <c r="J338" s="208"/>
      <c r="L338" s="189"/>
      <c r="M338" s="6"/>
      <c r="N338" s="3"/>
      <c r="O338" s="3"/>
      <c r="P338" s="3"/>
      <c r="Q338" s="3"/>
      <c r="R338" s="3"/>
      <c r="S338" s="3"/>
      <c r="T338" s="3"/>
    </row>
    <row r="339" spans="1:20" ht="104.25" customHeight="1" x14ac:dyDescent="0.5">
      <c r="A339" s="22"/>
      <c r="C339" s="36"/>
      <c r="D339" s="189"/>
      <c r="E339" s="206"/>
      <c r="F339" s="207"/>
      <c r="G339" s="206"/>
      <c r="H339" s="207"/>
      <c r="J339" s="208"/>
      <c r="L339" s="189"/>
      <c r="M339" s="6"/>
      <c r="N339" s="3"/>
      <c r="O339" s="3"/>
      <c r="P339" s="3"/>
      <c r="Q339" s="3"/>
      <c r="R339" s="3"/>
      <c r="S339" s="3"/>
      <c r="T339" s="3"/>
    </row>
    <row r="340" spans="1:20" ht="104.25" customHeight="1" x14ac:dyDescent="0.5">
      <c r="A340" s="22"/>
      <c r="C340" s="36"/>
      <c r="D340" s="189"/>
      <c r="E340" s="206"/>
      <c r="F340" s="207"/>
      <c r="G340" s="206"/>
      <c r="H340" s="207"/>
      <c r="J340" s="208"/>
      <c r="L340" s="189"/>
      <c r="M340" s="6"/>
      <c r="N340" s="3"/>
      <c r="O340" s="3"/>
      <c r="P340" s="3"/>
      <c r="Q340" s="3"/>
      <c r="R340" s="3"/>
      <c r="S340" s="3"/>
      <c r="T340" s="3"/>
    </row>
    <row r="341" spans="1:20" ht="104.25" customHeight="1" x14ac:dyDescent="0.5">
      <c r="A341" s="22"/>
      <c r="C341" s="36"/>
      <c r="D341" s="189"/>
      <c r="E341" s="206"/>
      <c r="F341" s="207"/>
      <c r="G341" s="206"/>
      <c r="H341" s="207"/>
      <c r="J341" s="208"/>
      <c r="L341" s="189"/>
      <c r="M341" s="6"/>
      <c r="N341" s="3"/>
      <c r="O341" s="3"/>
      <c r="P341" s="3"/>
      <c r="Q341" s="3"/>
      <c r="R341" s="3"/>
      <c r="S341" s="3"/>
      <c r="T341" s="3"/>
    </row>
    <row r="342" spans="1:20" ht="104.25" customHeight="1" x14ac:dyDescent="0.5">
      <c r="A342" s="22"/>
      <c r="C342" s="36"/>
      <c r="D342" s="189"/>
      <c r="E342" s="206"/>
      <c r="F342" s="207"/>
      <c r="G342" s="206"/>
      <c r="H342" s="207"/>
      <c r="J342" s="208"/>
      <c r="L342" s="189"/>
      <c r="M342" s="6"/>
      <c r="N342" s="3"/>
      <c r="O342" s="3"/>
      <c r="P342" s="3"/>
      <c r="Q342" s="3"/>
      <c r="R342" s="3"/>
      <c r="S342" s="3"/>
      <c r="T342" s="3"/>
    </row>
    <row r="343" spans="1:20" ht="104.25" customHeight="1" x14ac:dyDescent="0.5">
      <c r="A343" s="22"/>
      <c r="C343" s="36"/>
      <c r="D343" s="189"/>
      <c r="E343" s="206"/>
      <c r="F343" s="207"/>
      <c r="G343" s="206"/>
      <c r="H343" s="207"/>
      <c r="J343" s="208"/>
      <c r="L343" s="189"/>
      <c r="M343" s="6"/>
      <c r="N343" s="3"/>
      <c r="O343" s="3"/>
      <c r="P343" s="3"/>
      <c r="Q343" s="3"/>
      <c r="R343" s="3"/>
      <c r="S343" s="3"/>
      <c r="T343" s="3"/>
    </row>
    <row r="344" spans="1:20" x14ac:dyDescent="0.5">
      <c r="A344" s="22"/>
      <c r="C344" s="36"/>
      <c r="D344" s="189"/>
      <c r="E344" s="206"/>
      <c r="F344" s="207"/>
      <c r="G344" s="206"/>
      <c r="H344" s="207"/>
      <c r="J344" s="208"/>
      <c r="L344" s="189"/>
      <c r="M344" s="6"/>
      <c r="N344" s="3"/>
      <c r="O344" s="3"/>
      <c r="P344" s="3"/>
      <c r="Q344" s="3"/>
      <c r="R344" s="3"/>
      <c r="S344" s="3"/>
      <c r="T344" s="3"/>
    </row>
    <row r="345" spans="1:20" ht="104.25" customHeight="1" x14ac:dyDescent="0.5">
      <c r="A345" s="22"/>
      <c r="C345" s="36"/>
      <c r="D345" s="189"/>
      <c r="E345" s="206"/>
      <c r="F345" s="207"/>
      <c r="G345" s="206"/>
      <c r="H345" s="207"/>
      <c r="J345" s="208"/>
      <c r="L345" s="189"/>
      <c r="M345" s="6"/>
      <c r="N345" s="3"/>
      <c r="O345" s="3"/>
      <c r="P345" s="3"/>
      <c r="Q345" s="3"/>
      <c r="R345" s="3"/>
      <c r="S345" s="3"/>
      <c r="T345" s="3"/>
    </row>
    <row r="346" spans="1:20" ht="104.25" customHeight="1" x14ac:dyDescent="0.5">
      <c r="A346" s="22"/>
      <c r="C346" s="36"/>
      <c r="D346" s="189"/>
      <c r="E346" s="206"/>
      <c r="F346" s="207"/>
      <c r="G346" s="206"/>
      <c r="H346" s="207"/>
      <c r="J346" s="208"/>
      <c r="L346" s="189"/>
      <c r="M346" s="6"/>
      <c r="N346" s="3"/>
      <c r="O346" s="3"/>
      <c r="P346" s="3"/>
      <c r="Q346" s="3"/>
      <c r="R346" s="3"/>
      <c r="S346" s="3"/>
      <c r="T346" s="3"/>
    </row>
    <row r="347" spans="1:20" ht="104.25" customHeight="1" x14ac:dyDescent="0.5">
      <c r="A347" s="22"/>
      <c r="C347" s="36"/>
      <c r="D347" s="189"/>
      <c r="E347" s="206"/>
      <c r="F347" s="207"/>
      <c r="G347" s="206"/>
      <c r="H347" s="207"/>
      <c r="J347" s="208"/>
      <c r="L347" s="189"/>
      <c r="M347" s="6"/>
      <c r="N347" s="3"/>
      <c r="O347" s="3"/>
      <c r="P347" s="3"/>
      <c r="Q347" s="3"/>
      <c r="R347" s="3"/>
      <c r="S347" s="3"/>
      <c r="T347" s="3"/>
    </row>
    <row r="348" spans="1:20" ht="104.25" customHeight="1" x14ac:dyDescent="0.5">
      <c r="A348" s="22"/>
      <c r="C348" s="36"/>
      <c r="D348" s="189"/>
      <c r="E348" s="206"/>
      <c r="F348" s="207"/>
      <c r="G348" s="206"/>
      <c r="H348" s="207"/>
      <c r="J348" s="208"/>
      <c r="L348" s="189"/>
      <c r="M348" s="6"/>
      <c r="N348" s="3"/>
      <c r="O348" s="3"/>
      <c r="P348" s="3"/>
      <c r="Q348" s="3"/>
      <c r="R348" s="3"/>
      <c r="S348" s="3"/>
      <c r="T348" s="3"/>
    </row>
    <row r="349" spans="1:20" ht="104.25" customHeight="1" x14ac:dyDescent="0.5">
      <c r="A349" s="22"/>
      <c r="C349" s="36"/>
      <c r="D349" s="189"/>
      <c r="E349" s="206"/>
      <c r="F349" s="207"/>
      <c r="G349" s="206"/>
      <c r="H349" s="207"/>
      <c r="J349" s="208"/>
      <c r="L349" s="189"/>
      <c r="M349" s="6"/>
      <c r="N349" s="3"/>
      <c r="O349" s="3"/>
      <c r="P349" s="3"/>
      <c r="Q349" s="3"/>
      <c r="R349" s="3"/>
      <c r="S349" s="3"/>
      <c r="T349" s="3"/>
    </row>
    <row r="350" spans="1:20" ht="104.25" customHeight="1" x14ac:dyDescent="0.5">
      <c r="A350" s="22"/>
      <c r="C350" s="36"/>
      <c r="D350" s="189"/>
      <c r="E350" s="206"/>
      <c r="F350" s="207"/>
      <c r="G350" s="206"/>
      <c r="H350" s="207"/>
      <c r="J350" s="208"/>
      <c r="L350" s="189"/>
      <c r="M350" s="6"/>
      <c r="N350" s="3"/>
      <c r="O350" s="3"/>
      <c r="P350" s="3"/>
      <c r="Q350" s="3"/>
      <c r="R350" s="3"/>
      <c r="S350" s="3"/>
      <c r="T350" s="3"/>
    </row>
    <row r="351" spans="1:20" ht="104.25" customHeight="1" x14ac:dyDescent="0.5">
      <c r="A351" s="22"/>
      <c r="C351" s="36"/>
      <c r="D351" s="189"/>
      <c r="E351" s="206"/>
      <c r="F351" s="207"/>
      <c r="G351" s="206"/>
      <c r="H351" s="207"/>
      <c r="J351" s="208"/>
      <c r="L351" s="189"/>
      <c r="M351" s="6"/>
      <c r="N351" s="3"/>
      <c r="O351" s="3"/>
      <c r="P351" s="3"/>
      <c r="Q351" s="3"/>
      <c r="R351" s="3"/>
      <c r="S351" s="3"/>
      <c r="T351" s="3"/>
    </row>
    <row r="352" spans="1:20" ht="104.25" customHeight="1" x14ac:dyDescent="0.5">
      <c r="A352" s="22"/>
      <c r="C352" s="36"/>
      <c r="D352" s="189"/>
      <c r="E352" s="206"/>
      <c r="F352" s="207"/>
      <c r="G352" s="206"/>
      <c r="H352" s="207"/>
      <c r="J352" s="208"/>
      <c r="L352" s="189"/>
      <c r="M352" s="6"/>
      <c r="N352" s="3"/>
      <c r="O352" s="3"/>
      <c r="P352" s="3"/>
      <c r="Q352" s="3"/>
      <c r="R352" s="3"/>
      <c r="S352" s="3"/>
      <c r="T352" s="3"/>
    </row>
    <row r="353" spans="1:20" ht="104.25" customHeight="1" x14ac:dyDescent="0.5">
      <c r="A353" s="22"/>
      <c r="C353" s="36"/>
      <c r="D353" s="189"/>
      <c r="E353" s="206"/>
      <c r="F353" s="207"/>
      <c r="G353" s="206"/>
      <c r="H353" s="207"/>
      <c r="J353" s="208"/>
      <c r="L353" s="189"/>
      <c r="M353" s="6"/>
      <c r="N353" s="3"/>
      <c r="O353" s="3"/>
      <c r="P353" s="3"/>
      <c r="Q353" s="3"/>
      <c r="R353" s="3"/>
      <c r="S353" s="3"/>
      <c r="T353" s="3"/>
    </row>
    <row r="354" spans="1:20" ht="116.25" customHeight="1" x14ac:dyDescent="0.5">
      <c r="A354" s="22"/>
      <c r="C354" s="36"/>
      <c r="D354" s="189"/>
      <c r="E354" s="206"/>
      <c r="F354" s="207"/>
      <c r="G354" s="206"/>
      <c r="H354" s="207"/>
      <c r="J354" s="208"/>
      <c r="L354" s="189"/>
      <c r="M354" s="6"/>
      <c r="N354" s="3"/>
      <c r="O354" s="3"/>
      <c r="P354" s="3"/>
      <c r="Q354" s="3"/>
      <c r="R354" s="3"/>
      <c r="S354" s="3"/>
      <c r="T354" s="3"/>
    </row>
  </sheetData>
  <sheetProtection formatCells="0" formatColumns="0" formatRows="0" insertColumns="0" insertRows="0" insertHyperlinks="0" deleteColumns="0" deleteRows="0" sort="0" autoFilter="0" pivotTables="0"/>
  <dataConsolidate/>
  <mergeCells count="37">
    <mergeCell ref="E83:F83"/>
    <mergeCell ref="G83:H83"/>
    <mergeCell ref="I83:J83"/>
    <mergeCell ref="K83:L83"/>
    <mergeCell ref="E116:F116"/>
    <mergeCell ref="G116:H116"/>
    <mergeCell ref="I116:J116"/>
    <mergeCell ref="K116:L116"/>
    <mergeCell ref="I67:J67"/>
    <mergeCell ref="K67:L67"/>
    <mergeCell ref="I52:J52"/>
    <mergeCell ref="K52:L52"/>
    <mergeCell ref="E52:F52"/>
    <mergeCell ref="G52:H52"/>
    <mergeCell ref="E67:F67"/>
    <mergeCell ref="K6:L6"/>
    <mergeCell ref="E6:F6"/>
    <mergeCell ref="G6:H6"/>
    <mergeCell ref="I6:J6"/>
    <mergeCell ref="E95:F95"/>
    <mergeCell ref="E36:F36"/>
    <mergeCell ref="G36:H36"/>
    <mergeCell ref="I36:J36"/>
    <mergeCell ref="K36:L36"/>
    <mergeCell ref="I95:J95"/>
    <mergeCell ref="K95:L95"/>
    <mergeCell ref="E21:F21"/>
    <mergeCell ref="G21:H21"/>
    <mergeCell ref="I21:J21"/>
    <mergeCell ref="K21:L21"/>
    <mergeCell ref="G67:H67"/>
    <mergeCell ref="E100:F100"/>
    <mergeCell ref="G100:H100"/>
    <mergeCell ref="I100:J100"/>
    <mergeCell ref="K100:L100"/>
    <mergeCell ref="A95:B95"/>
    <mergeCell ref="G95:H95"/>
  </mergeCells>
  <phoneticPr fontId="9" type="noConversion"/>
  <printOptions horizontalCentered="1" verticalCentered="1"/>
  <pageMargins left="7.874015748031496E-2" right="7.874015748031496E-2" top="7.874015748031496E-2" bottom="7.874015748031496E-2" header="0" footer="0"/>
  <pageSetup paperSize="9" scale="37" fitToHeight="0" orientation="landscape" r:id="rId1"/>
  <rowBreaks count="17" manualBreakCount="17">
    <brk id="20" max="12" man="1"/>
    <brk id="35" max="12" man="1"/>
    <brk id="51" max="12" man="1"/>
    <brk id="66" max="12" man="1"/>
    <brk id="82" max="12" man="1"/>
    <brk id="99" max="12" man="1"/>
    <brk id="115" max="12" man="1"/>
    <brk id="128" max="12" man="1"/>
    <brk id="137" max="12" man="1"/>
    <brk id="148" max="12" man="1"/>
    <brk id="157" max="12" man="1"/>
    <brk id="171" max="12" man="1"/>
    <brk id="182" max="12" man="1"/>
    <brk id="195" max="12" man="1"/>
    <brk id="210" max="12" man="1"/>
    <brk id="225" max="12" man="1"/>
    <brk id="240" max="12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8C0CB-534B-4F5D-B5FB-E33F9ED5397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Catalogo agosto 2023</vt:lpstr>
      <vt:lpstr>Foglio1</vt:lpstr>
      <vt:lpstr>'Catalogo agosto 2023'!Area_stampa</vt:lpstr>
      <vt:lpstr>'Catalogo agosto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2023-09-15T13:09:08Z</cp:lastPrinted>
  <dcterms:created xsi:type="dcterms:W3CDTF">2021-12-01T18:41:21Z</dcterms:created>
  <dcterms:modified xsi:type="dcterms:W3CDTF">2023-09-15T14:28:48Z</dcterms:modified>
</cp:coreProperties>
</file>